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muramoto/Desktop/State of the Waters/2023/Data and Grades/Scores and Grades/Final read-only spreadsheets 12-3-23/Coastal read-only/"/>
    </mc:Choice>
  </mc:AlternateContent>
  <xr:revisionPtr revIDLastSave="0" documentId="8_{7788741A-F07D-8B43-8735-BCF18EB322C3}" xr6:coauthVersionLast="47" xr6:coauthVersionMax="47" xr10:uidLastSave="{00000000-0000-0000-0000-000000000000}"/>
  <bookViews>
    <workbookView xWindow="720" yWindow="600" windowWidth="22220" windowHeight="12460" xr2:uid="{00000000-000D-0000-FFFF-FFFF00000000}"/>
  </bookViews>
  <sheets>
    <sheet name="Summary - Capewide" sheetId="4" r:id="rId1"/>
    <sheet name="Embayment Status - Capewide" sheetId="5" r:id="rId2"/>
    <sheet name="Station Status - Capewide" sheetId="6" r:id="rId3"/>
    <sheet name="2023 Scores and Grades" sheetId="7" r:id="rId4"/>
    <sheet name="2022 Scores and Grades" sheetId="2" r:id="rId5"/>
    <sheet name="LatLong" sheetId="3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5" i="6" l="1"/>
  <c r="C234" i="6"/>
  <c r="C236" i="6" s="1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C62" i="5"/>
  <c r="C61" i="5"/>
  <c r="C63" i="5" s="1"/>
  <c r="C65" i="5" s="1"/>
  <c r="M7" i="7"/>
  <c r="N7" i="7" s="1"/>
  <c r="L7" i="2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M7" i="2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</calcChain>
</file>

<file path=xl/sharedStrings.xml><?xml version="1.0" encoding="utf-8"?>
<sst xmlns="http://schemas.openxmlformats.org/spreadsheetml/2006/main" count="2508" uniqueCount="486">
  <si>
    <t>2023 State of the Waters: Cape Cod</t>
  </si>
  <si>
    <t>Status</t>
  </si>
  <si>
    <t>Number</t>
  </si>
  <si>
    <t>% of Total</t>
  </si>
  <si>
    <t>Notes</t>
  </si>
  <si>
    <t>Embayments</t>
  </si>
  <si>
    <t>Acceptable:</t>
  </si>
  <si>
    <t>Unacceptable:</t>
  </si>
  <si>
    <t>Total number of embayments with grades:</t>
  </si>
  <si>
    <t>Number of embayments with no data</t>
  </si>
  <si>
    <t>Total number of embayments:</t>
  </si>
  <si>
    <t>208 Plan has 53 embayments</t>
  </si>
  <si>
    <t>Embayment Stations</t>
  </si>
  <si>
    <t>Total number of stations with grades:</t>
  </si>
  <si>
    <t>Status of Coastal Embayments</t>
  </si>
  <si>
    <t>Embayment</t>
  </si>
  <si>
    <t>Source</t>
  </si>
  <si>
    <t>2023 Embayment Status</t>
  </si>
  <si>
    <t>Allen Harbor</t>
  </si>
  <si>
    <t>Town of Harwich</t>
  </si>
  <si>
    <t>Unacceptable; Immediate Restoration is Required</t>
  </si>
  <si>
    <t>Barnstable Harbor</t>
  </si>
  <si>
    <t>Town of Barnstable</t>
  </si>
  <si>
    <t>Bass River</t>
  </si>
  <si>
    <t>Center for Coastal Studies</t>
  </si>
  <si>
    <t>Boat Meadow River</t>
  </si>
  <si>
    <t>Bournes Pond</t>
  </si>
  <si>
    <t>Buttermilk Bay</t>
  </si>
  <si>
    <t>Buzzards Bay Coalition</t>
  </si>
  <si>
    <t>Centerville River</t>
  </si>
  <si>
    <t>Falmouth Inner Harbor</t>
  </si>
  <si>
    <t>Fiddlers Cove</t>
  </si>
  <si>
    <t>Great Pond</t>
  </si>
  <si>
    <t>Green Pond</t>
  </si>
  <si>
    <t>Herring River (EA)</t>
  </si>
  <si>
    <t>Herring River (HA)</t>
  </si>
  <si>
    <t>Lewis Bay</t>
  </si>
  <si>
    <t>Little Namskaket Creek</t>
  </si>
  <si>
    <t>Little Pond</t>
  </si>
  <si>
    <t>Little Sipewissett Marsh</t>
  </si>
  <si>
    <t>Megansett Harbor</t>
  </si>
  <si>
    <t>Namskaket Creek</t>
  </si>
  <si>
    <t>Acceptable; Ongoing Protection is Required</t>
  </si>
  <si>
    <t>Nauset Marsh</t>
  </si>
  <si>
    <t>Town of Orleans</t>
  </si>
  <si>
    <t>Pamet Harbor</t>
  </si>
  <si>
    <t>Parkers River (YA)</t>
  </si>
  <si>
    <t>Phinneys Harbor, Eel Pond &amp; Back River</t>
  </si>
  <si>
    <t>Pleasant Bay</t>
  </si>
  <si>
    <t>Town of Chatham/Pleasant Bay Alliance</t>
  </si>
  <si>
    <t>Pocasset Harbor</t>
  </si>
  <si>
    <t>Pocasset River</t>
  </si>
  <si>
    <t>Popponesset Bay</t>
  </si>
  <si>
    <t>Town of Mashpee</t>
  </si>
  <si>
    <t>Popponesset Harbor</t>
  </si>
  <si>
    <t>Provincetown Harbor</t>
  </si>
  <si>
    <t>Quissett Harbor</t>
  </si>
  <si>
    <t>Quissett Creel</t>
  </si>
  <si>
    <t>Rock Harbor</t>
  </si>
  <si>
    <t>Rushy Marsh Pond</t>
  </si>
  <si>
    <t>Sandwich Harbor</t>
  </si>
  <si>
    <t>Scorton Harbor</t>
  </si>
  <si>
    <t>Sesuit Harbor</t>
  </si>
  <si>
    <t>Stage Harbor</t>
  </si>
  <si>
    <t>Town of Chatham</t>
  </si>
  <si>
    <t>Sulfur Springs/Bucks Creek</t>
  </si>
  <si>
    <t>Swan Pond River</t>
  </si>
  <si>
    <t>Taylor's Pond/Mill Creek</t>
  </si>
  <si>
    <t>Three Bays</t>
  </si>
  <si>
    <t>Barnstable Clean Water Coalition</t>
  </si>
  <si>
    <t>Waquoit Bay</t>
  </si>
  <si>
    <t>Waquoit Bay National Estuarine Research Reserve</t>
  </si>
  <si>
    <t>Wellfleet Harbor</t>
  </si>
  <si>
    <t>West Falmoth Harbor</t>
  </si>
  <si>
    <t>Wild Harbor</t>
  </si>
  <si>
    <t>Wychmere Harbor</t>
  </si>
  <si>
    <t>208 Embayments with no data:</t>
  </si>
  <si>
    <t>Great Sippewissett Creek (FA)</t>
  </si>
  <si>
    <t>Hatches Harbor (PR)</t>
  </si>
  <si>
    <t>Rand Harbor (FA)</t>
  </si>
  <si>
    <t>Red River (CH)</t>
  </si>
  <si>
    <t>Salt Pond (FA)</t>
  </si>
  <si>
    <t>Summary:</t>
  </si>
  <si>
    <t>Status of Coastal Stations and Embayments</t>
  </si>
  <si>
    <t>Station</t>
  </si>
  <si>
    <t>Site_Name</t>
  </si>
  <si>
    <t>Score 2023</t>
  </si>
  <si>
    <t>Score 2022</t>
  </si>
  <si>
    <t>Change in Score</t>
  </si>
  <si>
    <t>APCC Station Status 2023</t>
  </si>
  <si>
    <t>No# Years</t>
  </si>
  <si>
    <t>Years Covered</t>
  </si>
  <si>
    <t>Latitude</t>
  </si>
  <si>
    <t>Longitude</t>
  </si>
  <si>
    <t>Location</t>
  </si>
  <si>
    <t>Town</t>
  </si>
  <si>
    <t>Sampler</t>
  </si>
  <si>
    <t>Notes/Review</t>
  </si>
  <si>
    <t>Data</t>
  </si>
  <si>
    <t>Action_Plan</t>
  </si>
  <si>
    <t>Atlas</t>
  </si>
  <si>
    <t>HAR-4</t>
  </si>
  <si>
    <t>2018-2022</t>
  </si>
  <si>
    <t>Cape Cod</t>
  </si>
  <si>
    <t>CCS</t>
  </si>
  <si>
    <t>https://capecodwaters.org/action-plan/</t>
  </si>
  <si>
    <t>https://capecodwaters.org/atlas/</t>
  </si>
  <si>
    <t>HAR4</t>
  </si>
  <si>
    <t>ALLENS HARBOR MARINA</t>
  </si>
  <si>
    <t>2016-2019, 2021-2022</t>
  </si>
  <si>
    <t>HAR4A</t>
  </si>
  <si>
    <t>ALLEN HULSE PT</t>
  </si>
  <si>
    <t>HAR5</t>
  </si>
  <si>
    <t>ALLENS HARBOR CREEK</t>
  </si>
  <si>
    <t>Millway Beach</t>
  </si>
  <si>
    <t>BM1</t>
  </si>
  <si>
    <t>BARNSTABLE HARBOR</t>
  </si>
  <si>
    <t>BM2</t>
  </si>
  <si>
    <t>BM3</t>
  </si>
  <si>
    <t>BM10</t>
  </si>
  <si>
    <t>CALVES PASTURE</t>
  </si>
  <si>
    <t>BM11</t>
  </si>
  <si>
    <t>SPRING CREEK</t>
  </si>
  <si>
    <t>BM12</t>
  </si>
  <si>
    <t>SCORTON CREEK</t>
  </si>
  <si>
    <t>BM13</t>
  </si>
  <si>
    <t>BR-7</t>
  </si>
  <si>
    <t>Boat Meadow</t>
  </si>
  <si>
    <t>Check that station ID is correct</t>
  </si>
  <si>
    <t>B3</t>
  </si>
  <si>
    <t>BB4</t>
  </si>
  <si>
    <t>Buzzard's Bay</t>
  </si>
  <si>
    <t>BBC</t>
  </si>
  <si>
    <t>LB2N</t>
  </si>
  <si>
    <t>Little Buttermilk Bay</t>
  </si>
  <si>
    <t>Named for station that matches LatLon, but score is based on average from BBC</t>
  </si>
  <si>
    <t>Canal</t>
  </si>
  <si>
    <t>Cape Cod Bay</t>
  </si>
  <si>
    <t>BCT-1</t>
  </si>
  <si>
    <t>BCT-2</t>
  </si>
  <si>
    <t>BC10</t>
  </si>
  <si>
    <t>EAST BAY</t>
  </si>
  <si>
    <t>FHx</t>
  </si>
  <si>
    <t>FC1N</t>
  </si>
  <si>
    <t>GT-5</t>
  </si>
  <si>
    <t>G4</t>
  </si>
  <si>
    <t>First Encounter</t>
  </si>
  <si>
    <t>Cole Road Brook</t>
  </si>
  <si>
    <t>HAR7</t>
  </si>
  <si>
    <t>HERRING RIVER 7 - 28 BRIDGE</t>
  </si>
  <si>
    <t>BC-14 (Halls Creek)</t>
  </si>
  <si>
    <t>BHY-3</t>
  </si>
  <si>
    <t>Stewarts Creek</t>
  </si>
  <si>
    <t>MC1</t>
  </si>
  <si>
    <t>MILL CREEK</t>
  </si>
  <si>
    <t>MC2</t>
  </si>
  <si>
    <t>BH1</t>
  </si>
  <si>
    <t>LEWIS BAY</t>
  </si>
  <si>
    <t>BH2</t>
  </si>
  <si>
    <t>BH3</t>
  </si>
  <si>
    <t>BH4</t>
  </si>
  <si>
    <t>SNOW'S CREEK</t>
  </si>
  <si>
    <t>BH7</t>
  </si>
  <si>
    <t>STEWART'S CREEK</t>
  </si>
  <si>
    <t>BC14</t>
  </si>
  <si>
    <t>HALLS CREEK</t>
  </si>
  <si>
    <t>BC15</t>
  </si>
  <si>
    <t>Little Namskaket</t>
  </si>
  <si>
    <t>Volunteer</t>
  </si>
  <si>
    <t>WMO19</t>
  </si>
  <si>
    <t>Eastham/Orleans</t>
  </si>
  <si>
    <t>LP-2</t>
  </si>
  <si>
    <t>LSM1</t>
  </si>
  <si>
    <t>Little Sippewisset Marsh</t>
  </si>
  <si>
    <t>Little Sippewissett Marsh</t>
  </si>
  <si>
    <t>MG4</t>
  </si>
  <si>
    <t>SQ1N</t>
  </si>
  <si>
    <t>Squeteague Harbor</t>
  </si>
  <si>
    <t>Namskaket (inner)</t>
  </si>
  <si>
    <t>CM-7</t>
  </si>
  <si>
    <t>Nantucket Sound</t>
  </si>
  <si>
    <t>Chatham</t>
  </si>
  <si>
    <t>not an embayment</t>
  </si>
  <si>
    <t>WMO25</t>
  </si>
  <si>
    <t>Nausset Marsh</t>
  </si>
  <si>
    <t>Eastham</t>
  </si>
  <si>
    <t>WMO26</t>
  </si>
  <si>
    <t>WMO27</t>
  </si>
  <si>
    <t>WMO28</t>
  </si>
  <si>
    <t>Towns of Eastham and Orleans</t>
  </si>
  <si>
    <t>WMO29</t>
  </si>
  <si>
    <t>WMO30</t>
  </si>
  <si>
    <t>WMO31</t>
  </si>
  <si>
    <t>WMO32</t>
  </si>
  <si>
    <t>WMO33</t>
  </si>
  <si>
    <t>WMO34</t>
  </si>
  <si>
    <t>WMO35</t>
  </si>
  <si>
    <t>WMO36</t>
  </si>
  <si>
    <t>WMO37</t>
  </si>
  <si>
    <t>WMO38</t>
  </si>
  <si>
    <t>OP-3</t>
  </si>
  <si>
    <t>Oyster Pond (FA)</t>
  </si>
  <si>
    <t>Paines Creek</t>
  </si>
  <si>
    <t>Inner Pamet Harbor</t>
  </si>
  <si>
    <t>Pamet River</t>
  </si>
  <si>
    <t>PR-2</t>
  </si>
  <si>
    <t>EP3</t>
  </si>
  <si>
    <t>Back River</t>
  </si>
  <si>
    <t>EP2</t>
  </si>
  <si>
    <t>Eel Pond, Bourne</t>
  </si>
  <si>
    <t>PH2</t>
  </si>
  <si>
    <t>Phinneys Harbor</t>
  </si>
  <si>
    <t>PBA-1</t>
  </si>
  <si>
    <t>Chatham Harbor</t>
  </si>
  <si>
    <t>Pleasant Bay Alliance</t>
  </si>
  <si>
    <t>PBA-3</t>
  </si>
  <si>
    <t>Inner Ryder's Cove</t>
  </si>
  <si>
    <t>PBA-4</t>
  </si>
  <si>
    <t>Crows Pond</t>
  </si>
  <si>
    <t>PBA-5</t>
  </si>
  <si>
    <t>Muddy Creek</t>
  </si>
  <si>
    <t>PBA-5A</t>
  </si>
  <si>
    <t>Muddy Creek - Upper</t>
  </si>
  <si>
    <t>PBA-6</t>
  </si>
  <si>
    <t>Big Bay - SW</t>
  </si>
  <si>
    <t>PBA-8</t>
  </si>
  <si>
    <t>Big Bay - NE</t>
  </si>
  <si>
    <t>PBA-9</t>
  </si>
  <si>
    <t>Round Cove</t>
  </si>
  <si>
    <t>PBA-10</t>
  </si>
  <si>
    <t>Quanset Pond</t>
  </si>
  <si>
    <t>PBA-11</t>
  </si>
  <si>
    <t>Paw Wah Pond</t>
  </si>
  <si>
    <t>PBA-12</t>
  </si>
  <si>
    <t>Namequoit Point - South</t>
  </si>
  <si>
    <t>PBA-13</t>
  </si>
  <si>
    <t>Namequoit Point - North</t>
  </si>
  <si>
    <t>PBA-14</t>
  </si>
  <si>
    <t>Areys Pond</t>
  </si>
  <si>
    <t>PBA-15</t>
  </si>
  <si>
    <t>Kescayo Gansett Pond</t>
  </si>
  <si>
    <t>PBA-16</t>
  </si>
  <si>
    <t>Pochet-mouth</t>
  </si>
  <si>
    <t>PBA-19</t>
  </si>
  <si>
    <t>Strong Island - NE</t>
  </si>
  <si>
    <t>PBA-20</t>
  </si>
  <si>
    <t>Nickerson's Neck</t>
  </si>
  <si>
    <t>PBA-21</t>
  </si>
  <si>
    <t>Little Pleasant Bay</t>
  </si>
  <si>
    <t>WMO-3</t>
  </si>
  <si>
    <t>Orleans</t>
  </si>
  <si>
    <t>WMO-5</t>
  </si>
  <si>
    <t>Pochet-Upper</t>
  </si>
  <si>
    <t>WMO-6</t>
  </si>
  <si>
    <t>Namequoit River-Upper</t>
  </si>
  <si>
    <t>WMO-8</t>
  </si>
  <si>
    <t>Lower River</t>
  </si>
  <si>
    <t>WMO-10</t>
  </si>
  <si>
    <t>Meetinghouse-Rattles dock</t>
  </si>
  <si>
    <t>WMO-12</t>
  </si>
  <si>
    <t>Little Quanset Pond</t>
  </si>
  <si>
    <t>CM-13</t>
  </si>
  <si>
    <t>Outer Ryder's Cove</t>
  </si>
  <si>
    <t>HC2</t>
  </si>
  <si>
    <t>Hen Cove</t>
  </si>
  <si>
    <t>PC1</t>
  </si>
  <si>
    <t>Pocasset Harbor Inner</t>
  </si>
  <si>
    <t>PC3</t>
  </si>
  <si>
    <t>Pocasset Harbor Outer</t>
  </si>
  <si>
    <t>RB4</t>
  </si>
  <si>
    <t>Red Brook Harbor Inner</t>
  </si>
  <si>
    <t>RB2</t>
  </si>
  <si>
    <t>Red Brook Harbor Outer</t>
  </si>
  <si>
    <t>PR3</t>
  </si>
  <si>
    <t>CR01</t>
  </si>
  <si>
    <t>Childs River 1</t>
  </si>
  <si>
    <t>INSUF</t>
  </si>
  <si>
    <t>SMAST</t>
  </si>
  <si>
    <t>CR02</t>
  </si>
  <si>
    <t>Childs River 2</t>
  </si>
  <si>
    <t>CR03</t>
  </si>
  <si>
    <t>Childs River 3</t>
  </si>
  <si>
    <t>ER01</t>
  </si>
  <si>
    <t>Eel River 1</t>
  </si>
  <si>
    <t>ER02</t>
  </si>
  <si>
    <t>Eel River 2</t>
  </si>
  <si>
    <t>ER03</t>
  </si>
  <si>
    <t>Eel River 3</t>
  </si>
  <si>
    <t>PB02</t>
  </si>
  <si>
    <t>Mashpee River</t>
  </si>
  <si>
    <t>POPP BAY</t>
  </si>
  <si>
    <t>PB03</t>
  </si>
  <si>
    <t>PB04</t>
  </si>
  <si>
    <t>PB05</t>
  </si>
  <si>
    <t>Popponesset Bay 5</t>
  </si>
  <si>
    <t>PB06</t>
  </si>
  <si>
    <t>Popponesset Bay 6</t>
  </si>
  <si>
    <t>PB07</t>
  </si>
  <si>
    <t>Popponesset Bay 7</t>
  </si>
  <si>
    <t>PB08</t>
  </si>
  <si>
    <t>Popponesset Bay 8</t>
  </si>
  <si>
    <t>PB10</t>
  </si>
  <si>
    <t>Popponesset Bay 10</t>
  </si>
  <si>
    <t>PB11</t>
  </si>
  <si>
    <t>Popponesset Bay 11</t>
  </si>
  <si>
    <t>PB12</t>
  </si>
  <si>
    <t>Popponesset Bay 12</t>
  </si>
  <si>
    <t>PB13</t>
  </si>
  <si>
    <t>Popponesset Bay 13</t>
  </si>
  <si>
    <t>PB14</t>
  </si>
  <si>
    <t>Popponesset Bay 14</t>
  </si>
  <si>
    <t>PB15</t>
  </si>
  <si>
    <t>Popponesset Bay 15</t>
  </si>
  <si>
    <t>PBh</t>
  </si>
  <si>
    <t>Holiday Inn</t>
  </si>
  <si>
    <t>MacMillan</t>
  </si>
  <si>
    <t>Pilgrim Lake East</t>
  </si>
  <si>
    <t>QH2</t>
  </si>
  <si>
    <t>Quissett Harbor Inner</t>
  </si>
  <si>
    <t>QH1</t>
  </si>
  <si>
    <t>Quissett Harbor Outer</t>
  </si>
  <si>
    <t>Quivet Marsh</t>
  </si>
  <si>
    <t>Quivett Creek</t>
  </si>
  <si>
    <t>Inner Rock Harbor</t>
  </si>
  <si>
    <t>RH-bend</t>
  </si>
  <si>
    <t>WMO15</t>
  </si>
  <si>
    <t>Rushy Marsh</t>
  </si>
  <si>
    <t>Site RM3</t>
  </si>
  <si>
    <t>BCWC</t>
  </si>
  <si>
    <t>Site RM4</t>
  </si>
  <si>
    <t>RM-2</t>
  </si>
  <si>
    <t>Boardwalk</t>
  </si>
  <si>
    <t>HAR-2</t>
  </si>
  <si>
    <t>HAR2</t>
  </si>
  <si>
    <t>SAQUATUCKET HARBOR</t>
  </si>
  <si>
    <t>Scorton</t>
  </si>
  <si>
    <t>Inner Sesuit Harbor</t>
  </si>
  <si>
    <t>CM-1A</t>
  </si>
  <si>
    <t>CM-5A</t>
  </si>
  <si>
    <t>CM-1</t>
  </si>
  <si>
    <t>Oyster Pond</t>
  </si>
  <si>
    <t>Oyster Pond-Outer</t>
  </si>
  <si>
    <t>CM-3</t>
  </si>
  <si>
    <t>Outer Stage Harbor</t>
  </si>
  <si>
    <t>CM-4</t>
  </si>
  <si>
    <t>Inner Stage Harbor</t>
  </si>
  <si>
    <t>CM-5</t>
  </si>
  <si>
    <t>Mill Pond - Inner</t>
  </si>
  <si>
    <t>Mill Pond - Outer</t>
  </si>
  <si>
    <t>CM-8</t>
  </si>
  <si>
    <t>Upper Bucks Creek</t>
  </si>
  <si>
    <t xml:space="preserve">CM-12 </t>
  </si>
  <si>
    <t>Lower Cockle Cove Creek</t>
  </si>
  <si>
    <t>SWP-2</t>
  </si>
  <si>
    <t>CM-10</t>
  </si>
  <si>
    <t xml:space="preserve">CM-10 </t>
  </si>
  <si>
    <t>Taylors Pond</t>
  </si>
  <si>
    <t>North Prince's Cove</t>
  </si>
  <si>
    <t>Site 3</t>
  </si>
  <si>
    <t>Warren's Cove</t>
  </si>
  <si>
    <t>Site 4</t>
  </si>
  <si>
    <t>North N. Bay</t>
  </si>
  <si>
    <t>Site 5</t>
  </si>
  <si>
    <t>South N. Bay</t>
  </si>
  <si>
    <t>Site 6</t>
  </si>
  <si>
    <t>South West Bay</t>
  </si>
  <si>
    <t>Site 9</t>
  </si>
  <si>
    <t>South West Bay - confirm</t>
  </si>
  <si>
    <t>Site 10</t>
  </si>
  <si>
    <t>South Cotuit Bay</t>
  </si>
  <si>
    <t>Site 13</t>
  </si>
  <si>
    <t>Cotuit Sentinel</t>
  </si>
  <si>
    <t>Site 18</t>
  </si>
  <si>
    <t>Cotuit Bay</t>
  </si>
  <si>
    <t>Narrows</t>
  </si>
  <si>
    <t>North Bay</t>
  </si>
  <si>
    <t>Warrens Cove</t>
  </si>
  <si>
    <t>seapit river/eel pond</t>
  </si>
  <si>
    <t>West Bay</t>
  </si>
  <si>
    <t>waquoit bay</t>
  </si>
  <si>
    <t>Site 1</t>
  </si>
  <si>
    <t>Seapit River </t>
  </si>
  <si>
    <t>Site 2</t>
  </si>
  <si>
    <t>North Basin-WB* </t>
  </si>
  <si>
    <t>Hamblin Pond </t>
  </si>
  <si>
    <t>Jehu Pond </t>
  </si>
  <si>
    <t>Quashnet River </t>
  </si>
  <si>
    <t>Menauhant  </t>
  </si>
  <si>
    <t>Site 7</t>
  </si>
  <si>
    <t>Childs River </t>
  </si>
  <si>
    <t>Site 8</t>
  </si>
  <si>
    <t>Eel River </t>
  </si>
  <si>
    <t>South Basin-WB* </t>
  </si>
  <si>
    <t>Site 10 - WBu/Metoxit</t>
  </si>
  <si>
    <t>WB01</t>
  </si>
  <si>
    <t>WB02</t>
  </si>
  <si>
    <t>Great River/Jehu Pond</t>
  </si>
  <si>
    <t>WB03</t>
  </si>
  <si>
    <t>River/Little Mouth/ Jehu Pond</t>
  </si>
  <si>
    <t>WB04</t>
  </si>
  <si>
    <t>WB07</t>
  </si>
  <si>
    <t>WB08</t>
  </si>
  <si>
    <t>WB09</t>
  </si>
  <si>
    <t>WB11</t>
  </si>
  <si>
    <t>WB12</t>
  </si>
  <si>
    <t>WB13</t>
  </si>
  <si>
    <t>Sage Lot Pond</t>
  </si>
  <si>
    <t>Blackfish Creek</t>
  </si>
  <si>
    <t>Great Island Channel</t>
  </si>
  <si>
    <t>Inner Wellfleet Harbor</t>
  </si>
  <si>
    <t>Sunken Meadow</t>
  </si>
  <si>
    <t>Herring River, Wellfleet</t>
  </si>
  <si>
    <t>WH-5</t>
  </si>
  <si>
    <t>Channel</t>
  </si>
  <si>
    <t>Transect 2</t>
  </si>
  <si>
    <t>WF4N</t>
  </si>
  <si>
    <t>West Falmouth Harbor Head</t>
  </si>
  <si>
    <t>West Falmouth Harbor</t>
  </si>
  <si>
    <t>WF9N</t>
  </si>
  <si>
    <t>West Falmouth Harbor Outer</t>
  </si>
  <si>
    <t>WF1N</t>
  </si>
  <si>
    <t>West Falmouth Harbor Town Dock</t>
  </si>
  <si>
    <t>WF5N</t>
  </si>
  <si>
    <t>West Falmouth Mid-Harbor</t>
  </si>
  <si>
    <t>WF8</t>
  </si>
  <si>
    <t>West Falmouth Oyster Pond</t>
  </si>
  <si>
    <t>WF2</t>
  </si>
  <si>
    <t>West Falmouth Snug Harbor</t>
  </si>
  <si>
    <t>WH1N</t>
  </si>
  <si>
    <t>Wild Harbor Inner</t>
  </si>
  <si>
    <t>WH3</t>
  </si>
  <si>
    <t>Wild Harbor Outer</t>
  </si>
  <si>
    <t>WH2</t>
  </si>
  <si>
    <t>Wild Harbor River</t>
  </si>
  <si>
    <t>HAR-3</t>
  </si>
  <si>
    <t>HAR2A</t>
  </si>
  <si>
    <t>WYCHMERE OUTER HARBOR</t>
  </si>
  <si>
    <t>HAR3</t>
  </si>
  <si>
    <t>WYCHMERE HARBOR</t>
  </si>
  <si>
    <t>SESUIT</t>
  </si>
  <si>
    <t>SES OUT</t>
  </si>
  <si>
    <t>Town of Dennis</t>
  </si>
  <si>
    <t>SES1</t>
  </si>
  <si>
    <t>SES2</t>
  </si>
  <si>
    <t>SES3</t>
  </si>
  <si>
    <t>SES4</t>
  </si>
  <si>
    <t>SES7</t>
  </si>
  <si>
    <t>SWAN POND</t>
  </si>
  <si>
    <t>SWP5</t>
  </si>
  <si>
    <t>2017-2019, 2021-2022</t>
  </si>
  <si>
    <t>SWP6</t>
  </si>
  <si>
    <t>SWP7</t>
  </si>
  <si>
    <t>SWP8</t>
  </si>
  <si>
    <t>BASS HOLE</t>
  </si>
  <si>
    <t>BSH6</t>
  </si>
  <si>
    <t>FOLLINS POND</t>
  </si>
  <si>
    <t>BR3</t>
  </si>
  <si>
    <t>DINAHS POND</t>
  </si>
  <si>
    <t>BR4</t>
  </si>
  <si>
    <t>KELLEYS BAY</t>
  </si>
  <si>
    <t>BR5</t>
  </si>
  <si>
    <t>BASS RIVER</t>
  </si>
  <si>
    <t>BR6</t>
  </si>
  <si>
    <t>BR8</t>
  </si>
  <si>
    <t>BR9</t>
  </si>
  <si>
    <t>BR10</t>
  </si>
  <si>
    <t>BR12</t>
  </si>
  <si>
    <t>Status:</t>
  </si>
  <si>
    <t>Total number:</t>
  </si>
  <si>
    <t>Town of Chatham eutrophic index scores</t>
  </si>
  <si>
    <t>Score</t>
  </si>
  <si>
    <t>APCC Status</t>
  </si>
  <si>
    <t>&gt;65 to 100</t>
  </si>
  <si>
    <t>65 or below</t>
  </si>
  <si>
    <t xml:space="preserve">Station </t>
  </si>
  <si>
    <t>Name</t>
  </si>
  <si>
    <t>5-yr moving average 2017-2021</t>
  </si>
  <si>
    <t>APCC Status 2022 SOTW</t>
  </si>
  <si>
    <t xml:space="preserve">CM-13 </t>
  </si>
  <si>
    <t>Green = station is also in Pleasant Bay Alliance data</t>
  </si>
  <si>
    <t>Red font = score inconsistency wit PBA data at same station</t>
  </si>
  <si>
    <t>Most inconsistencies are small and may be rounding command differences… aside from 2017 at PBA-5A. Which has a VERY different score</t>
  </si>
  <si>
    <t>Received from Town of Chatham</t>
  </si>
  <si>
    <t>5-yr moving average 2018-2022</t>
  </si>
  <si>
    <t>APCC Status 2023 SOTW</t>
  </si>
  <si>
    <t>Saquatucket Harbor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</si>
</sst>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"/>
    <numFmt numFmtId="165" formatCode="0.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>
      <alignment vertical="top"/>
    </xf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8" fillId="0" borderId="0">
      <alignment vertical="top"/>
    </xf>
    <xf numFmtId="0" fontId="8" fillId="0" borderId="0"/>
    <xf numFmtId="0" fontId="6" fillId="0" borderId="1" applyNumberFormat="0" applyFont="0" applyFill="0" applyAlignment="0" applyProtection="0"/>
    <xf numFmtId="0" fontId="1" fillId="0" borderId="0"/>
    <xf numFmtId="0" fontId="6" fillId="0" borderId="0">
      <alignment vertical="top"/>
    </xf>
    <xf numFmtId="0" fontId="6" fillId="0" borderId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86"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right"/>
    </xf>
    <xf numFmtId="0" fontId="6" fillId="3" borderId="0" xfId="0" applyFont="1" applyFill="1" applyAlignment="1"/>
    <xf numFmtId="0" fontId="0" fillId="3" borderId="0" xfId="0" applyFill="1" applyAlignment="1"/>
    <xf numFmtId="0" fontId="10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2" xfId="0" applyFont="1" applyBorder="1" applyAlignment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right"/>
    </xf>
    <xf numFmtId="0" fontId="4" fillId="0" borderId="2" xfId="0" applyFont="1" applyBorder="1" applyAlignment="1"/>
    <xf numFmtId="0" fontId="5" fillId="0" borderId="2" xfId="0" applyFont="1" applyBorder="1" applyAlignment="1"/>
    <xf numFmtId="0" fontId="0" fillId="0" borderId="2" xfId="0" applyBorder="1" applyAlignment="1"/>
    <xf numFmtId="164" fontId="0" fillId="0" borderId="2" xfId="0" applyNumberFormat="1" applyBorder="1" applyAlignment="1"/>
    <xf numFmtId="0" fontId="0" fillId="0" borderId="2" xfId="0" applyBorder="1" applyAlignment="1">
      <alignment horizontal="right"/>
    </xf>
    <xf numFmtId="0" fontId="4" fillId="4" borderId="2" xfId="0" applyFont="1" applyFill="1" applyBorder="1" applyAlignment="1"/>
    <xf numFmtId="0" fontId="5" fillId="4" borderId="2" xfId="0" applyFont="1" applyFill="1" applyBorder="1" applyAlignment="1"/>
    <xf numFmtId="0" fontId="10" fillId="0" borderId="2" xfId="0" applyFont="1" applyBorder="1" applyAlignment="1"/>
    <xf numFmtId="164" fontId="10" fillId="2" borderId="2" xfId="0" applyNumberFormat="1" applyFont="1" applyFill="1" applyBorder="1" applyAlignment="1"/>
    <xf numFmtId="164" fontId="11" fillId="0" borderId="2" xfId="0" applyNumberFormat="1" applyFont="1" applyBorder="1" applyAlignment="1"/>
    <xf numFmtId="0" fontId="12" fillId="0" borderId="0" xfId="0" applyFont="1" applyAlignment="1"/>
    <xf numFmtId="0" fontId="3" fillId="0" borderId="0" xfId="0" applyFont="1" applyAlignment="1"/>
    <xf numFmtId="9" fontId="12" fillId="0" borderId="0" xfId="0" applyNumberFormat="1" applyFont="1" applyAlignme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164" fontId="10" fillId="2" borderId="2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0" fillId="0" borderId="0" xfId="0" applyFont="1" applyAlignment="1">
      <alignment horizontal="left"/>
    </xf>
    <xf numFmtId="0" fontId="15" fillId="7" borderId="2" xfId="0" applyFont="1" applyFill="1" applyBorder="1" applyAlignment="1"/>
    <xf numFmtId="0" fontId="16" fillId="0" borderId="0" xfId="0" applyFont="1" applyAlignment="1"/>
    <xf numFmtId="0" fontId="17" fillId="0" borderId="0" xfId="0" applyFont="1" applyAlignment="1"/>
    <xf numFmtId="0" fontId="18" fillId="8" borderId="3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horizontal="right" vertical="top"/>
    </xf>
    <xf numFmtId="2" fontId="6" fillId="0" borderId="0" xfId="0" applyNumberFormat="1" applyFont="1" applyAlignment="1"/>
    <xf numFmtId="0" fontId="6" fillId="0" borderId="0" xfId="0" applyFont="1" applyAlignment="1">
      <alignment horizontal="center"/>
    </xf>
    <xf numFmtId="164" fontId="6" fillId="0" borderId="0" xfId="15" applyNumberFormat="1" applyFont="1" applyFill="1"/>
    <xf numFmtId="164" fontId="19" fillId="0" borderId="0" xfId="12" applyNumberFormat="1" applyFont="1" applyAlignment="1"/>
    <xf numFmtId="164" fontId="6" fillId="0" borderId="0" xfId="14" applyNumberFormat="1" applyFont="1" applyFill="1"/>
    <xf numFmtId="0" fontId="20" fillId="0" borderId="0" xfId="0" applyFont="1" applyAlignment="1"/>
    <xf numFmtId="164" fontId="6" fillId="0" borderId="0" xfId="0" applyNumberFormat="1" applyFont="1" applyAlignment="1"/>
    <xf numFmtId="0" fontId="6" fillId="0" borderId="0" xfId="0" quotePrefix="1" applyFont="1" applyAlignment="1"/>
    <xf numFmtId="2" fontId="6" fillId="0" borderId="0" xfId="0" applyNumberFormat="1" applyFont="1" applyAlignment="1">
      <alignment horizontal="right"/>
    </xf>
    <xf numFmtId="0" fontId="6" fillId="0" borderId="0" xfId="15" applyFont="1" applyFill="1" applyBorder="1"/>
    <xf numFmtId="0" fontId="19" fillId="0" borderId="0" xfId="11" applyFont="1"/>
    <xf numFmtId="0" fontId="6" fillId="0" borderId="0" xfId="1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15" applyFont="1" applyFill="1" applyBorder="1" applyAlignment="1">
      <alignment horizontal="center"/>
    </xf>
    <xf numFmtId="0" fontId="19" fillId="0" borderId="0" xfId="11" quotePrefix="1" applyFont="1"/>
    <xf numFmtId="0" fontId="6" fillId="0" borderId="0" xfId="14" applyFont="1" applyFill="1" applyBorder="1"/>
    <xf numFmtId="0" fontId="6" fillId="0" borderId="0" xfId="14" applyFont="1" applyFill="1" applyBorder="1" applyAlignment="1">
      <alignment horizontal="center"/>
    </xf>
    <xf numFmtId="165" fontId="6" fillId="0" borderId="0" xfId="0" applyNumberFormat="1" applyFont="1" applyAlignment="1"/>
    <xf numFmtId="0" fontId="21" fillId="0" borderId="0" xfId="0" applyFont="1" applyAlignment="1"/>
    <xf numFmtId="0" fontId="19" fillId="0" borderId="0" xfId="11" applyFont="1" applyAlignment="1">
      <alignment horizontal="left"/>
    </xf>
    <xf numFmtId="165" fontId="19" fillId="0" borderId="0" xfId="0" applyNumberFormat="1" applyFont="1" applyAlignment="1"/>
    <xf numFmtId="0" fontId="6" fillId="0" borderId="0" xfId="14" applyFont="1" applyFill="1"/>
    <xf numFmtId="0" fontId="6" fillId="0" borderId="0" xfId="14" applyFont="1" applyFill="1" applyAlignment="1">
      <alignment horizontal="left"/>
    </xf>
    <xf numFmtId="164" fontId="6" fillId="0" borderId="0" xfId="14" applyNumberFormat="1" applyFont="1" applyFill="1" applyAlignment="1">
      <alignment horizontal="left"/>
    </xf>
    <xf numFmtId="0" fontId="6" fillId="0" borderId="0" xfId="14" applyNumberFormat="1" applyFont="1" applyFill="1" applyAlignment="1">
      <alignment horizontal="center"/>
    </xf>
    <xf numFmtId="0" fontId="6" fillId="0" borderId="0" xfId="15" applyFont="1" applyFill="1"/>
    <xf numFmtId="0" fontId="6" fillId="0" borderId="0" xfId="15" applyFont="1" applyFill="1" applyAlignment="1">
      <alignment horizontal="left"/>
    </xf>
    <xf numFmtId="164" fontId="6" fillId="0" borderId="0" xfId="15" applyNumberFormat="1" applyFont="1" applyFill="1" applyAlignment="1">
      <alignment horizontal="left"/>
    </xf>
    <xf numFmtId="0" fontId="6" fillId="0" borderId="0" xfId="15" applyNumberFormat="1" applyFont="1" applyFill="1" applyAlignment="1">
      <alignment horizontal="center"/>
    </xf>
    <xf numFmtId="0" fontId="6" fillId="0" borderId="0" xfId="15" applyFont="1" applyFill="1" applyAlignment="1">
      <alignment horizontal="center"/>
    </xf>
    <xf numFmtId="9" fontId="0" fillId="0" borderId="0" xfId="0" applyNumberFormat="1" applyAlignment="1"/>
  </cellXfs>
  <cellStyles count="16">
    <cellStyle name="Bad" xfId="15" builtinId="27"/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Good" xfId="14" builtinId="26"/>
    <cellStyle name="Heading 1" xfId="5" builtinId="16" customBuiltin="1"/>
    <cellStyle name="Heading 2" xfId="6" builtinId="17" customBuiltin="1"/>
    <cellStyle name="Normal" xfId="0" builtinId="0"/>
    <cellStyle name="Normal 2" xfId="11" xr:uid="{0F57CD5F-2FFD-854B-B362-8DFE91C950D3}"/>
    <cellStyle name="Normal 3" xfId="7" xr:uid="{00000000-0005-0000-0000-000007000000}"/>
    <cellStyle name="Normal 3 2" xfId="8" xr:uid="{00000000-0005-0000-0000-000008000000}"/>
    <cellStyle name="Normal 3 2 2" xfId="12" xr:uid="{8A6DAACE-DF69-4349-990B-D315797F86CC}"/>
    <cellStyle name="Normal 4" xfId="9" xr:uid="{00000000-0005-0000-0000-000009000000}"/>
    <cellStyle name="Normal 4 2" xfId="13" xr:uid="{3A6556DB-DE2D-CC4E-A28C-D2C4FE757C1C}"/>
    <cellStyle name="Total" xfId="10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7363F-2936-B645-A491-A75F444779BD}">
  <dimension ref="A1:E15"/>
  <sheetViews>
    <sheetView tabSelected="1" topLeftCell="A3" workbookViewId="0">
      <selection activeCell="I14" sqref="I14"/>
    </sheetView>
  </sheetViews>
  <sheetFormatPr baseColWidth="10" defaultColWidth="8.83203125" defaultRowHeight="13" x14ac:dyDescent="0.15"/>
  <cols>
    <col min="2" max="2" width="46.5" customWidth="1"/>
    <col min="3" max="3" width="9" customWidth="1"/>
    <col min="4" max="4" width="12.1640625" customWidth="1"/>
  </cols>
  <sheetData>
    <row r="1" spans="1:5" ht="16" x14ac:dyDescent="0.2">
      <c r="A1" s="27" t="s">
        <v>0</v>
      </c>
      <c r="B1" s="26"/>
      <c r="C1" s="26"/>
      <c r="D1" s="26"/>
    </row>
    <row r="2" spans="1:5" ht="16" x14ac:dyDescent="0.2">
      <c r="A2" s="27"/>
      <c r="B2" s="26"/>
      <c r="C2" s="26"/>
      <c r="D2" s="26"/>
    </row>
    <row r="3" spans="1:5" ht="16" x14ac:dyDescent="0.2">
      <c r="B3" s="27" t="s">
        <v>1</v>
      </c>
      <c r="C3" s="27" t="s">
        <v>2</v>
      </c>
      <c r="D3" s="27" t="s">
        <v>3</v>
      </c>
      <c r="E3" s="3" t="s">
        <v>4</v>
      </c>
    </row>
    <row r="4" spans="1:5" ht="16" x14ac:dyDescent="0.2">
      <c r="A4" s="27" t="s">
        <v>5</v>
      </c>
      <c r="B4" s="27"/>
      <c r="C4" s="27"/>
      <c r="D4" s="27"/>
      <c r="E4" s="3"/>
    </row>
    <row r="5" spans="1:5" ht="16" x14ac:dyDescent="0.2">
      <c r="A5" s="26"/>
      <c r="B5" s="26" t="s">
        <v>6</v>
      </c>
      <c r="C5" s="26">
        <v>5</v>
      </c>
      <c r="D5" s="28">
        <v>0.10416666666666667</v>
      </c>
    </row>
    <row r="6" spans="1:5" ht="16" x14ac:dyDescent="0.2">
      <c r="A6" s="26"/>
      <c r="B6" s="26" t="s">
        <v>7</v>
      </c>
      <c r="C6" s="26">
        <v>43</v>
      </c>
      <c r="D6" s="28">
        <v>0.89583333333333337</v>
      </c>
    </row>
    <row r="7" spans="1:5" ht="16" x14ac:dyDescent="0.2">
      <c r="A7" s="26"/>
      <c r="B7" s="27" t="s">
        <v>8</v>
      </c>
      <c r="C7" s="27">
        <v>48</v>
      </c>
      <c r="D7" s="28"/>
    </row>
    <row r="8" spans="1:5" ht="16" x14ac:dyDescent="0.2">
      <c r="A8" s="26"/>
      <c r="B8" s="26" t="s">
        <v>9</v>
      </c>
      <c r="C8" s="26">
        <v>5</v>
      </c>
      <c r="D8" s="28"/>
    </row>
    <row r="9" spans="1:5" ht="16" x14ac:dyDescent="0.2">
      <c r="A9" s="26"/>
      <c r="B9" s="26" t="s">
        <v>10</v>
      </c>
      <c r="C9" s="26">
        <v>53</v>
      </c>
      <c r="D9" s="28"/>
      <c r="E9" t="s">
        <v>11</v>
      </c>
    </row>
    <row r="10" spans="1:5" ht="16" x14ac:dyDescent="0.2">
      <c r="A10" s="26"/>
      <c r="B10" s="26"/>
      <c r="C10" s="26"/>
      <c r="D10" s="28"/>
    </row>
    <row r="11" spans="1:5" ht="16" x14ac:dyDescent="0.2">
      <c r="A11" s="27" t="s">
        <v>12</v>
      </c>
      <c r="B11" s="27"/>
      <c r="C11" s="27"/>
      <c r="D11" s="27"/>
    </row>
    <row r="12" spans="1:5" ht="16" x14ac:dyDescent="0.2">
      <c r="A12" s="26"/>
      <c r="B12" s="26" t="s">
        <v>6</v>
      </c>
      <c r="C12" s="26">
        <v>60</v>
      </c>
      <c r="D12" s="28">
        <v>0.26548672566371684</v>
      </c>
    </row>
    <row r="13" spans="1:5" ht="16" x14ac:dyDescent="0.2">
      <c r="A13" s="26"/>
      <c r="B13" s="26" t="s">
        <v>7</v>
      </c>
      <c r="C13" s="26">
        <v>166</v>
      </c>
      <c r="D13" s="28">
        <v>0.73451327433628322</v>
      </c>
    </row>
    <row r="14" spans="1:5" ht="16" x14ac:dyDescent="0.2">
      <c r="A14" s="26"/>
      <c r="B14" s="27" t="s">
        <v>13</v>
      </c>
      <c r="C14" s="27">
        <v>226</v>
      </c>
      <c r="D14" s="28"/>
    </row>
    <row r="15" spans="1:5" x14ac:dyDescent="0.15">
      <c r="D15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3E54A-0675-0A45-9827-ED154AA1AAB3}">
  <dimension ref="A1:C65"/>
  <sheetViews>
    <sheetView topLeftCell="A24" workbookViewId="0">
      <selection activeCell="A40" sqref="A40"/>
    </sheetView>
  </sheetViews>
  <sheetFormatPr baseColWidth="10" defaultColWidth="11.5" defaultRowHeight="16" x14ac:dyDescent="0.2"/>
  <cols>
    <col min="1" max="1" width="33.1640625" style="26" bestFit="1" customWidth="1"/>
    <col min="2" max="2" width="38.5" style="26" customWidth="1"/>
    <col min="3" max="3" width="46" style="26" customWidth="1"/>
  </cols>
  <sheetData>
    <row r="1" spans="1:3" x14ac:dyDescent="0.2">
      <c r="A1" s="27" t="s">
        <v>0</v>
      </c>
      <c r="B1"/>
      <c r="C1"/>
    </row>
    <row r="2" spans="1:3" x14ac:dyDescent="0.2">
      <c r="A2" s="26" t="s">
        <v>14</v>
      </c>
      <c r="B2"/>
      <c r="C2"/>
    </row>
    <row r="3" spans="1:3" ht="13" x14ac:dyDescent="0.15">
      <c r="A3"/>
      <c r="B3"/>
      <c r="C3"/>
    </row>
    <row r="4" spans="1:3" ht="14" x14ac:dyDescent="0.15">
      <c r="A4" s="47" t="s">
        <v>15</v>
      </c>
      <c r="B4" s="47" t="s">
        <v>16</v>
      </c>
      <c r="C4" s="47" t="s">
        <v>17</v>
      </c>
    </row>
    <row r="5" spans="1:3" ht="13" x14ac:dyDescent="0.15">
      <c r="A5" t="s">
        <v>18</v>
      </c>
      <c r="B5" t="s">
        <v>19</v>
      </c>
      <c r="C5" t="s">
        <v>20</v>
      </c>
    </row>
    <row r="6" spans="1:3" ht="13" x14ac:dyDescent="0.15">
      <c r="A6" t="s">
        <v>21</v>
      </c>
      <c r="B6" t="s">
        <v>22</v>
      </c>
      <c r="C6" t="s">
        <v>20</v>
      </c>
    </row>
    <row r="7" spans="1:3" ht="13" x14ac:dyDescent="0.15">
      <c r="A7" t="s">
        <v>23</v>
      </c>
      <c r="B7" t="s">
        <v>24</v>
      </c>
      <c r="C7" t="s">
        <v>20</v>
      </c>
    </row>
    <row r="8" spans="1:3" ht="13" x14ac:dyDescent="0.15">
      <c r="A8" t="s">
        <v>25</v>
      </c>
      <c r="B8" t="s">
        <v>24</v>
      </c>
      <c r="C8" t="s">
        <v>20</v>
      </c>
    </row>
    <row r="9" spans="1:3" ht="13" x14ac:dyDescent="0.15">
      <c r="A9" t="s">
        <v>26</v>
      </c>
      <c r="B9" t="s">
        <v>24</v>
      </c>
      <c r="C9" t="s">
        <v>20</v>
      </c>
    </row>
    <row r="10" spans="1:3" ht="13" x14ac:dyDescent="0.15">
      <c r="A10" t="s">
        <v>27</v>
      </c>
      <c r="B10" t="s">
        <v>28</v>
      </c>
      <c r="C10" t="s">
        <v>20</v>
      </c>
    </row>
    <row r="11" spans="1:3" ht="13" x14ac:dyDescent="0.15">
      <c r="A11" t="s">
        <v>29</v>
      </c>
      <c r="B11" t="s">
        <v>24</v>
      </c>
      <c r="C11" t="s">
        <v>20</v>
      </c>
    </row>
    <row r="12" spans="1:3" ht="13" x14ac:dyDescent="0.15">
      <c r="A12" t="s">
        <v>30</v>
      </c>
      <c r="B12" t="s">
        <v>24</v>
      </c>
      <c r="C12" t="s">
        <v>20</v>
      </c>
    </row>
    <row r="13" spans="1:3" ht="13" x14ac:dyDescent="0.15">
      <c r="A13" t="s">
        <v>31</v>
      </c>
      <c r="B13" t="s">
        <v>28</v>
      </c>
      <c r="C13" t="s">
        <v>20</v>
      </c>
    </row>
    <row r="14" spans="1:3" ht="13" x14ac:dyDescent="0.15">
      <c r="A14" t="s">
        <v>32</v>
      </c>
      <c r="B14" t="s">
        <v>24</v>
      </c>
      <c r="C14" t="s">
        <v>20</v>
      </c>
    </row>
    <row r="15" spans="1:3" ht="13" x14ac:dyDescent="0.15">
      <c r="A15" t="s">
        <v>33</v>
      </c>
      <c r="B15" t="s">
        <v>24</v>
      </c>
      <c r="C15" t="s">
        <v>20</v>
      </c>
    </row>
    <row r="16" spans="1:3" ht="13" x14ac:dyDescent="0.15">
      <c r="A16" t="s">
        <v>34</v>
      </c>
      <c r="B16" t="s">
        <v>24</v>
      </c>
      <c r="C16" t="s">
        <v>20</v>
      </c>
    </row>
    <row r="17" spans="1:3" ht="13" x14ac:dyDescent="0.15">
      <c r="A17" t="s">
        <v>35</v>
      </c>
      <c r="B17" t="s">
        <v>19</v>
      </c>
      <c r="C17" t="s">
        <v>20</v>
      </c>
    </row>
    <row r="18" spans="1:3" ht="13" x14ac:dyDescent="0.15">
      <c r="A18" t="s">
        <v>36</v>
      </c>
      <c r="B18" t="s">
        <v>22</v>
      </c>
      <c r="C18" t="s">
        <v>20</v>
      </c>
    </row>
    <row r="19" spans="1:3" ht="13" x14ac:dyDescent="0.15">
      <c r="A19" t="s">
        <v>37</v>
      </c>
      <c r="B19" t="s">
        <v>24</v>
      </c>
      <c r="C19" t="s">
        <v>20</v>
      </c>
    </row>
    <row r="20" spans="1:3" ht="13" x14ac:dyDescent="0.15">
      <c r="A20" t="s">
        <v>38</v>
      </c>
      <c r="B20" t="s">
        <v>24</v>
      </c>
      <c r="C20" t="s">
        <v>20</v>
      </c>
    </row>
    <row r="21" spans="1:3" ht="13" x14ac:dyDescent="0.15">
      <c r="A21" t="s">
        <v>39</v>
      </c>
      <c r="B21" t="s">
        <v>28</v>
      </c>
      <c r="C21" t="s">
        <v>20</v>
      </c>
    </row>
    <row r="22" spans="1:3" ht="13" x14ac:dyDescent="0.15">
      <c r="A22" t="s">
        <v>40</v>
      </c>
      <c r="B22" t="s">
        <v>28</v>
      </c>
      <c r="C22" t="s">
        <v>20</v>
      </c>
    </row>
    <row r="23" spans="1:3" ht="13" x14ac:dyDescent="0.15">
      <c r="A23" t="s">
        <v>41</v>
      </c>
      <c r="B23" t="s">
        <v>24</v>
      </c>
      <c r="C23" t="s">
        <v>42</v>
      </c>
    </row>
    <row r="24" spans="1:3" ht="13" x14ac:dyDescent="0.15">
      <c r="A24" t="s">
        <v>43</v>
      </c>
      <c r="B24" t="s">
        <v>44</v>
      </c>
      <c r="C24" t="s">
        <v>20</v>
      </c>
    </row>
    <row r="25" spans="1:3" ht="13" x14ac:dyDescent="0.15">
      <c r="A25" s="4" t="s">
        <v>201</v>
      </c>
      <c r="B25" t="s">
        <v>24</v>
      </c>
      <c r="C25" t="s">
        <v>20</v>
      </c>
    </row>
    <row r="26" spans="1:3" ht="13" x14ac:dyDescent="0.15">
      <c r="A26" t="s">
        <v>45</v>
      </c>
      <c r="B26" t="s">
        <v>24</v>
      </c>
      <c r="C26" t="s">
        <v>20</v>
      </c>
    </row>
    <row r="27" spans="1:3" ht="13" x14ac:dyDescent="0.15">
      <c r="A27" t="s">
        <v>46</v>
      </c>
      <c r="B27" t="s">
        <v>24</v>
      </c>
      <c r="C27" t="s">
        <v>20</v>
      </c>
    </row>
    <row r="28" spans="1:3" ht="13" x14ac:dyDescent="0.15">
      <c r="A28" t="s">
        <v>47</v>
      </c>
      <c r="B28" t="s">
        <v>28</v>
      </c>
      <c r="C28" t="s">
        <v>20</v>
      </c>
    </row>
    <row r="29" spans="1:3" ht="13" x14ac:dyDescent="0.15">
      <c r="A29" t="s">
        <v>48</v>
      </c>
      <c r="B29" t="s">
        <v>49</v>
      </c>
      <c r="C29" t="s">
        <v>20</v>
      </c>
    </row>
    <row r="30" spans="1:3" ht="13" x14ac:dyDescent="0.15">
      <c r="A30" t="s">
        <v>50</v>
      </c>
      <c r="B30" t="s">
        <v>28</v>
      </c>
      <c r="C30" t="s">
        <v>20</v>
      </c>
    </row>
    <row r="31" spans="1:3" ht="13" x14ac:dyDescent="0.15">
      <c r="A31" t="s">
        <v>51</v>
      </c>
      <c r="B31" t="s">
        <v>28</v>
      </c>
      <c r="C31" t="s">
        <v>20</v>
      </c>
    </row>
    <row r="32" spans="1:3" ht="13" x14ac:dyDescent="0.15">
      <c r="A32" t="s">
        <v>52</v>
      </c>
      <c r="B32" t="s">
        <v>53</v>
      </c>
      <c r="C32" t="s">
        <v>20</v>
      </c>
    </row>
    <row r="33" spans="1:3" ht="13" x14ac:dyDescent="0.15">
      <c r="A33" t="s">
        <v>54</v>
      </c>
      <c r="B33" t="s">
        <v>24</v>
      </c>
      <c r="C33" t="s">
        <v>20</v>
      </c>
    </row>
    <row r="34" spans="1:3" ht="13" x14ac:dyDescent="0.15">
      <c r="A34" t="s">
        <v>55</v>
      </c>
      <c r="B34" t="s">
        <v>24</v>
      </c>
      <c r="C34" t="s">
        <v>20</v>
      </c>
    </row>
    <row r="35" spans="1:3" ht="13" x14ac:dyDescent="0.15">
      <c r="A35" t="s">
        <v>56</v>
      </c>
      <c r="B35" t="s">
        <v>28</v>
      </c>
      <c r="C35" t="s">
        <v>42</v>
      </c>
    </row>
    <row r="36" spans="1:3" ht="13" x14ac:dyDescent="0.15">
      <c r="A36" t="s">
        <v>57</v>
      </c>
      <c r="B36" t="s">
        <v>24</v>
      </c>
      <c r="C36" t="s">
        <v>20</v>
      </c>
    </row>
    <row r="37" spans="1:3" ht="13" x14ac:dyDescent="0.15">
      <c r="A37" t="s">
        <v>58</v>
      </c>
      <c r="B37" t="s">
        <v>44</v>
      </c>
      <c r="C37" t="s">
        <v>20</v>
      </c>
    </row>
    <row r="38" spans="1:3" ht="13" x14ac:dyDescent="0.15">
      <c r="A38" t="s">
        <v>59</v>
      </c>
      <c r="B38" t="s">
        <v>24</v>
      </c>
      <c r="C38" t="s">
        <v>20</v>
      </c>
    </row>
    <row r="39" spans="1:3" ht="13" x14ac:dyDescent="0.15">
      <c r="A39" t="s">
        <v>60</v>
      </c>
      <c r="B39" t="s">
        <v>24</v>
      </c>
      <c r="C39" t="s">
        <v>42</v>
      </c>
    </row>
    <row r="40" spans="1:3" ht="13" x14ac:dyDescent="0.15">
      <c r="A40" s="4" t="s">
        <v>485</v>
      </c>
      <c r="B40" t="s">
        <v>19</v>
      </c>
      <c r="C40" t="s">
        <v>20</v>
      </c>
    </row>
    <row r="41" spans="1:3" ht="13" x14ac:dyDescent="0.15">
      <c r="A41" t="s">
        <v>61</v>
      </c>
      <c r="B41" t="s">
        <v>24</v>
      </c>
      <c r="C41" t="s">
        <v>42</v>
      </c>
    </row>
    <row r="42" spans="1:3" ht="13" x14ac:dyDescent="0.15">
      <c r="A42" t="s">
        <v>62</v>
      </c>
      <c r="B42" t="s">
        <v>24</v>
      </c>
      <c r="C42" t="s">
        <v>42</v>
      </c>
    </row>
    <row r="43" spans="1:3" ht="13" x14ac:dyDescent="0.15">
      <c r="A43" t="s">
        <v>63</v>
      </c>
      <c r="B43" t="s">
        <v>64</v>
      </c>
      <c r="C43" t="s">
        <v>20</v>
      </c>
    </row>
    <row r="44" spans="1:3" ht="13" x14ac:dyDescent="0.15">
      <c r="A44" t="s">
        <v>65</v>
      </c>
      <c r="B44" t="s">
        <v>64</v>
      </c>
      <c r="C44" t="s">
        <v>20</v>
      </c>
    </row>
    <row r="45" spans="1:3" ht="13" x14ac:dyDescent="0.15">
      <c r="A45" t="s">
        <v>66</v>
      </c>
      <c r="B45" t="s">
        <v>24</v>
      </c>
      <c r="C45" t="s">
        <v>20</v>
      </c>
    </row>
    <row r="46" spans="1:3" ht="13" x14ac:dyDescent="0.15">
      <c r="A46" t="s">
        <v>67</v>
      </c>
      <c r="B46" t="s">
        <v>64</v>
      </c>
      <c r="C46" t="s">
        <v>20</v>
      </c>
    </row>
    <row r="47" spans="1:3" ht="13" x14ac:dyDescent="0.15">
      <c r="A47" t="s">
        <v>68</v>
      </c>
      <c r="B47" t="s">
        <v>69</v>
      </c>
      <c r="C47" t="s">
        <v>20</v>
      </c>
    </row>
    <row r="48" spans="1:3" ht="13" x14ac:dyDescent="0.15">
      <c r="A48" t="s">
        <v>70</v>
      </c>
      <c r="B48" t="s">
        <v>71</v>
      </c>
      <c r="C48" t="s">
        <v>20</v>
      </c>
    </row>
    <row r="49" spans="1:3" ht="13" x14ac:dyDescent="0.15">
      <c r="A49" t="s">
        <v>72</v>
      </c>
      <c r="B49" t="s">
        <v>24</v>
      </c>
      <c r="C49" t="s">
        <v>20</v>
      </c>
    </row>
    <row r="50" spans="1:3" ht="13" x14ac:dyDescent="0.15">
      <c r="A50" t="s">
        <v>73</v>
      </c>
      <c r="B50" t="s">
        <v>28</v>
      </c>
      <c r="C50" t="s">
        <v>20</v>
      </c>
    </row>
    <row r="51" spans="1:3" ht="13" x14ac:dyDescent="0.15">
      <c r="A51" t="s">
        <v>74</v>
      </c>
      <c r="B51" t="s">
        <v>28</v>
      </c>
      <c r="C51" t="s">
        <v>20</v>
      </c>
    </row>
    <row r="52" spans="1:3" ht="13" x14ac:dyDescent="0.15">
      <c r="A52" t="s">
        <v>75</v>
      </c>
      <c r="B52" t="s">
        <v>19</v>
      </c>
      <c r="C52" t="s">
        <v>20</v>
      </c>
    </row>
    <row r="53" spans="1:3" ht="13" x14ac:dyDescent="0.15">
      <c r="A53"/>
      <c r="B53"/>
      <c r="C53"/>
    </row>
    <row r="54" spans="1:3" x14ac:dyDescent="0.2">
      <c r="A54" s="10" t="s">
        <v>76</v>
      </c>
      <c r="B54" s="48"/>
      <c r="C54" s="48"/>
    </row>
    <row r="55" spans="1:3" x14ac:dyDescent="0.2">
      <c r="A55" s="5" t="s">
        <v>77</v>
      </c>
      <c r="C55" s="48"/>
    </row>
    <row r="56" spans="1:3" x14ac:dyDescent="0.2">
      <c r="A56" s="5" t="s">
        <v>78</v>
      </c>
      <c r="C56" s="48"/>
    </row>
    <row r="57" spans="1:3" x14ac:dyDescent="0.2">
      <c r="A57" s="5" t="s">
        <v>79</v>
      </c>
      <c r="C57" s="48"/>
    </row>
    <row r="58" spans="1:3" x14ac:dyDescent="0.2">
      <c r="A58" s="5" t="s">
        <v>80</v>
      </c>
      <c r="C58" s="48"/>
    </row>
    <row r="59" spans="1:3" x14ac:dyDescent="0.2">
      <c r="A59" s="5" t="s">
        <v>81</v>
      </c>
      <c r="C59" s="48"/>
    </row>
    <row r="60" spans="1:3" x14ac:dyDescent="0.2">
      <c r="A60" s="48"/>
      <c r="B60" s="48"/>
      <c r="C60" s="48"/>
    </row>
    <row r="61" spans="1:3" x14ac:dyDescent="0.2">
      <c r="A61" s="49" t="s">
        <v>82</v>
      </c>
      <c r="B61" s="48" t="s">
        <v>7</v>
      </c>
      <c r="C61" s="48">
        <f>COUNTIF(C5:C52,"Unacceptable; Immediate Restoration is Required")</f>
        <v>43</v>
      </c>
    </row>
    <row r="62" spans="1:3" x14ac:dyDescent="0.2">
      <c r="A62" s="48"/>
      <c r="B62" s="48" t="s">
        <v>6</v>
      </c>
      <c r="C62" s="48">
        <f>COUNTIF(C5:C52,"Acceptable; Ongoing Protection is Required")</f>
        <v>5</v>
      </c>
    </row>
    <row r="63" spans="1:3" x14ac:dyDescent="0.2">
      <c r="A63" s="48"/>
      <c r="B63" s="48" t="s">
        <v>8</v>
      </c>
      <c r="C63" s="49">
        <f>SUM(C61:C62)</f>
        <v>48</v>
      </c>
    </row>
    <row r="64" spans="1:3" x14ac:dyDescent="0.2">
      <c r="A64" s="48"/>
      <c r="B64" s="48" t="s">
        <v>9</v>
      </c>
      <c r="C64" s="48">
        <v>5</v>
      </c>
    </row>
    <row r="65" spans="1:3" x14ac:dyDescent="0.2">
      <c r="A65" s="48"/>
      <c r="B65" s="48" t="s">
        <v>10</v>
      </c>
      <c r="C65" s="48">
        <f>C63+C64</f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A5DCC-46A3-9F46-ACF3-E71314F5BFF3}">
  <dimension ref="A1:T236"/>
  <sheetViews>
    <sheetView topLeftCell="A125" workbookViewId="0">
      <selection activeCell="C141" sqref="C141"/>
    </sheetView>
  </sheetViews>
  <sheetFormatPr baseColWidth="10" defaultColWidth="8.83203125" defaultRowHeight="13" x14ac:dyDescent="0.15"/>
  <cols>
    <col min="1" max="1" width="14.33203125" customWidth="1"/>
    <col min="2" max="2" width="23.83203125" customWidth="1"/>
    <col min="3" max="3" width="23.5" customWidth="1"/>
    <col min="4" max="4" width="26.33203125" customWidth="1"/>
    <col min="5" max="5" width="27.5" customWidth="1"/>
    <col min="6" max="6" width="10.5" customWidth="1"/>
    <col min="8" max="8" width="11.33203125" customWidth="1"/>
    <col min="9" max="9" width="42.33203125" customWidth="1"/>
    <col min="10" max="10" width="11.33203125" customWidth="1"/>
    <col min="11" max="11" width="16.6640625" customWidth="1"/>
    <col min="13" max="13" width="11.33203125" customWidth="1"/>
    <col min="14" max="14" width="13.83203125" customWidth="1"/>
    <col min="15" max="15" width="17.33203125" customWidth="1"/>
    <col min="16" max="16" width="18" customWidth="1"/>
    <col min="17" max="17" width="40.1640625" customWidth="1"/>
    <col min="19" max="19" width="30.1640625" customWidth="1"/>
    <col min="20" max="20" width="18" customWidth="1"/>
  </cols>
  <sheetData>
    <row r="1" spans="1:20" ht="16" x14ac:dyDescent="0.2">
      <c r="A1" s="27" t="s">
        <v>0</v>
      </c>
    </row>
    <row r="2" spans="1:20" ht="16" x14ac:dyDescent="0.2">
      <c r="A2" s="26" t="s">
        <v>83</v>
      </c>
    </row>
    <row r="4" spans="1:20" ht="30" x14ac:dyDescent="0.15">
      <c r="A4" s="50" t="s">
        <v>84</v>
      </c>
      <c r="B4" s="50" t="s">
        <v>85</v>
      </c>
      <c r="C4" s="50" t="s">
        <v>15</v>
      </c>
      <c r="D4" s="50" t="s">
        <v>16</v>
      </c>
      <c r="E4" s="51" t="s">
        <v>17</v>
      </c>
      <c r="F4" s="52" t="s">
        <v>86</v>
      </c>
      <c r="G4" s="52" t="s">
        <v>87</v>
      </c>
      <c r="H4" s="52" t="s">
        <v>88</v>
      </c>
      <c r="I4" s="50" t="s">
        <v>89</v>
      </c>
      <c r="J4" s="50" t="s">
        <v>90</v>
      </c>
      <c r="K4" s="50" t="s">
        <v>91</v>
      </c>
      <c r="L4" s="50" t="s">
        <v>92</v>
      </c>
      <c r="M4" s="50" t="s">
        <v>93</v>
      </c>
      <c r="N4" s="50" t="s">
        <v>94</v>
      </c>
      <c r="O4" s="50" t="s">
        <v>95</v>
      </c>
      <c r="P4" s="50" t="s">
        <v>96</v>
      </c>
      <c r="Q4" s="50" t="s">
        <v>97</v>
      </c>
      <c r="R4" s="50" t="s">
        <v>98</v>
      </c>
      <c r="S4" s="50" t="s">
        <v>99</v>
      </c>
      <c r="T4" s="50" t="s">
        <v>100</v>
      </c>
    </row>
    <row r="5" spans="1:20" x14ac:dyDescent="0.15">
      <c r="A5" s="31">
        <v>524</v>
      </c>
      <c r="B5" s="4" t="s">
        <v>101</v>
      </c>
      <c r="C5" s="4" t="s">
        <v>18</v>
      </c>
      <c r="D5" s="4" t="s">
        <v>24</v>
      </c>
      <c r="E5" s="53"/>
      <c r="F5" s="54">
        <v>46.9</v>
      </c>
      <c r="G5" s="55">
        <v>42.653587590244115</v>
      </c>
      <c r="H5" s="55">
        <f t="shared" ref="H5:H51" si="0">F5-G5</f>
        <v>4.2464124097558837</v>
      </c>
      <c r="I5" s="4" t="s">
        <v>20</v>
      </c>
      <c r="J5" s="56">
        <v>5</v>
      </c>
      <c r="K5" s="4" t="s">
        <v>102</v>
      </c>
      <c r="L5" s="4">
        <v>41.667000000000002</v>
      </c>
      <c r="M5" s="4">
        <v>-70.088999999999999</v>
      </c>
      <c r="N5" s="4" t="s">
        <v>103</v>
      </c>
      <c r="O5" s="4"/>
      <c r="P5" s="4" t="s">
        <v>104</v>
      </c>
      <c r="Q5" s="4"/>
      <c r="R5" s="4"/>
      <c r="S5" s="4" t="s">
        <v>105</v>
      </c>
      <c r="T5" s="4" t="s">
        <v>106</v>
      </c>
    </row>
    <row r="6" spans="1:20" x14ac:dyDescent="0.15">
      <c r="A6" s="4" t="s">
        <v>107</v>
      </c>
      <c r="B6" s="4" t="s">
        <v>108</v>
      </c>
      <c r="C6" s="4" t="s">
        <v>18</v>
      </c>
      <c r="D6" s="4" t="s">
        <v>19</v>
      </c>
      <c r="E6" s="53" t="s">
        <v>20</v>
      </c>
      <c r="F6" s="4">
        <v>38.554345009066324</v>
      </c>
      <c r="G6" s="55">
        <v>35.81928427706999</v>
      </c>
      <c r="H6" s="55">
        <f t="shared" si="0"/>
        <v>2.7350607319963345</v>
      </c>
      <c r="I6" s="4" t="s">
        <v>20</v>
      </c>
      <c r="J6" s="56">
        <v>5</v>
      </c>
      <c r="K6" s="4" t="s">
        <v>109</v>
      </c>
      <c r="L6" s="4">
        <v>41.667070000000002</v>
      </c>
      <c r="M6" s="4">
        <v>-70.089749999999995</v>
      </c>
      <c r="N6" s="4"/>
      <c r="O6" s="4"/>
      <c r="P6" s="4" t="s">
        <v>19</v>
      </c>
      <c r="Q6" s="4"/>
      <c r="R6" s="4"/>
      <c r="S6" s="4" t="s">
        <v>105</v>
      </c>
      <c r="T6" s="4" t="s">
        <v>106</v>
      </c>
    </row>
    <row r="7" spans="1:20" x14ac:dyDescent="0.15">
      <c r="A7" s="4" t="s">
        <v>110</v>
      </c>
      <c r="B7" s="4" t="s">
        <v>111</v>
      </c>
      <c r="C7" s="4" t="s">
        <v>18</v>
      </c>
      <c r="D7" s="4" t="s">
        <v>19</v>
      </c>
      <c r="E7" s="53"/>
      <c r="F7" s="4">
        <v>40.168940863640344</v>
      </c>
      <c r="G7" s="55">
        <v>36.617677071303476</v>
      </c>
      <c r="H7" s="55">
        <f t="shared" si="0"/>
        <v>3.5512637923368686</v>
      </c>
      <c r="I7" s="4" t="s">
        <v>20</v>
      </c>
      <c r="J7" s="56">
        <v>5</v>
      </c>
      <c r="K7" s="4" t="s">
        <v>109</v>
      </c>
      <c r="L7" s="4">
        <v>41.664430000000003</v>
      </c>
      <c r="M7" s="4">
        <v>-70.08793</v>
      </c>
      <c r="N7" s="4"/>
      <c r="O7" s="4"/>
      <c r="P7" s="4" t="s">
        <v>19</v>
      </c>
      <c r="Q7" s="4"/>
      <c r="R7" s="4"/>
      <c r="S7" s="4" t="s">
        <v>105</v>
      </c>
      <c r="T7" s="4" t="s">
        <v>106</v>
      </c>
    </row>
    <row r="8" spans="1:20" x14ac:dyDescent="0.15">
      <c r="A8" s="4" t="s">
        <v>112</v>
      </c>
      <c r="B8" s="4" t="s">
        <v>113</v>
      </c>
      <c r="C8" s="4" t="s">
        <v>18</v>
      </c>
      <c r="D8" s="4" t="s">
        <v>19</v>
      </c>
      <c r="E8" s="53"/>
      <c r="F8" s="4">
        <v>43.869561532460274</v>
      </c>
      <c r="G8" s="55">
        <v>41.500589622797648</v>
      </c>
      <c r="H8" s="55">
        <f t="shared" si="0"/>
        <v>2.3689719096626263</v>
      </c>
      <c r="I8" s="4" t="s">
        <v>20</v>
      </c>
      <c r="J8" s="56">
        <v>5</v>
      </c>
      <c r="K8" s="4" t="s">
        <v>109</v>
      </c>
      <c r="L8" s="4">
        <v>41.6693</v>
      </c>
      <c r="M8" s="4">
        <v>-70.089190000000002</v>
      </c>
      <c r="N8" s="4"/>
      <c r="O8" s="4"/>
      <c r="P8" s="4" t="s">
        <v>19</v>
      </c>
      <c r="Q8" s="4"/>
      <c r="R8" s="4"/>
      <c r="S8" s="4" t="s">
        <v>105</v>
      </c>
      <c r="T8" s="4" t="s">
        <v>106</v>
      </c>
    </row>
    <row r="9" spans="1:20" x14ac:dyDescent="0.15">
      <c r="A9" s="31">
        <v>131</v>
      </c>
      <c r="B9" s="4" t="s">
        <v>114</v>
      </c>
      <c r="C9" s="4" t="s">
        <v>21</v>
      </c>
      <c r="D9" s="4" t="s">
        <v>24</v>
      </c>
      <c r="E9" s="53"/>
      <c r="F9" s="4">
        <v>72.197638252842694</v>
      </c>
      <c r="G9" s="55">
        <v>74.078171085764239</v>
      </c>
      <c r="H9" s="55">
        <f t="shared" si="0"/>
        <v>-1.8805328329215456</v>
      </c>
      <c r="I9" s="4" t="s">
        <v>42</v>
      </c>
      <c r="J9" s="56">
        <v>5</v>
      </c>
      <c r="K9" s="4" t="s">
        <v>102</v>
      </c>
      <c r="L9" s="4">
        <v>41.708599999999997</v>
      </c>
      <c r="M9" s="4">
        <v>-70.300110000000004</v>
      </c>
      <c r="N9" s="4" t="s">
        <v>103</v>
      </c>
      <c r="O9" s="4"/>
      <c r="P9" s="4" t="s">
        <v>104</v>
      </c>
      <c r="Q9" s="4"/>
      <c r="R9" s="4"/>
      <c r="S9" s="4" t="s">
        <v>105</v>
      </c>
      <c r="T9" s="4" t="s">
        <v>106</v>
      </c>
    </row>
    <row r="10" spans="1:20" x14ac:dyDescent="0.15">
      <c r="A10" s="4" t="s">
        <v>115</v>
      </c>
      <c r="B10" s="4" t="s">
        <v>116</v>
      </c>
      <c r="C10" s="4" t="s">
        <v>21</v>
      </c>
      <c r="D10" s="4" t="s">
        <v>22</v>
      </c>
      <c r="E10" s="53"/>
      <c r="F10" s="4">
        <v>78.601833403608822</v>
      </c>
      <c r="G10" s="55">
        <v>77.355202300108715</v>
      </c>
      <c r="H10" s="55">
        <f t="shared" si="0"/>
        <v>1.246631103500107</v>
      </c>
      <c r="I10" s="4" t="s">
        <v>42</v>
      </c>
      <c r="J10" s="56">
        <v>5</v>
      </c>
      <c r="K10" s="4" t="s">
        <v>102</v>
      </c>
      <c r="L10" s="4">
        <v>41.719479999999997</v>
      </c>
      <c r="M10" s="4">
        <v>-70.322509999999994</v>
      </c>
      <c r="N10" s="4"/>
      <c r="O10" s="4"/>
      <c r="P10" s="4" t="s">
        <v>22</v>
      </c>
      <c r="Q10" s="4"/>
      <c r="R10" s="4"/>
      <c r="S10" s="4" t="s">
        <v>105</v>
      </c>
      <c r="T10" s="4" t="s">
        <v>106</v>
      </c>
    </row>
    <row r="11" spans="1:20" x14ac:dyDescent="0.15">
      <c r="A11" s="4" t="s">
        <v>117</v>
      </c>
      <c r="B11" s="4" t="s">
        <v>116</v>
      </c>
      <c r="C11" s="4" t="s">
        <v>21</v>
      </c>
      <c r="D11" s="4" t="s">
        <v>22</v>
      </c>
      <c r="E11" s="53"/>
      <c r="F11" s="4">
        <v>82.963748093180939</v>
      </c>
      <c r="G11" s="55">
        <v>81.831755019177166</v>
      </c>
      <c r="H11" s="55">
        <f t="shared" si="0"/>
        <v>1.1319930740037734</v>
      </c>
      <c r="I11" s="4" t="s">
        <v>42</v>
      </c>
      <c r="J11" s="56">
        <v>5</v>
      </c>
      <c r="K11" s="4" t="s">
        <v>102</v>
      </c>
      <c r="L11" s="4">
        <v>41.712470000000003</v>
      </c>
      <c r="M11" s="4">
        <v>-70.300610000000006</v>
      </c>
      <c r="N11" s="4"/>
      <c r="O11" s="4"/>
      <c r="P11" s="4" t="s">
        <v>22</v>
      </c>
      <c r="Q11" s="4"/>
      <c r="R11" s="4"/>
      <c r="S11" s="4" t="s">
        <v>105</v>
      </c>
      <c r="T11" s="4" t="s">
        <v>106</v>
      </c>
    </row>
    <row r="12" spans="1:20" x14ac:dyDescent="0.15">
      <c r="A12" s="4" t="s">
        <v>118</v>
      </c>
      <c r="B12" s="4" t="s">
        <v>116</v>
      </c>
      <c r="C12" s="4" t="s">
        <v>21</v>
      </c>
      <c r="D12" s="4" t="s">
        <v>22</v>
      </c>
      <c r="E12" s="53"/>
      <c r="F12" s="4">
        <v>88.612902094130362</v>
      </c>
      <c r="G12" s="55">
        <v>88.292235584985718</v>
      </c>
      <c r="H12" s="55">
        <f t="shared" si="0"/>
        <v>0.3206665091446439</v>
      </c>
      <c r="I12" s="4" t="s">
        <v>42</v>
      </c>
      <c r="J12" s="56">
        <v>5</v>
      </c>
      <c r="K12" s="4" t="s">
        <v>102</v>
      </c>
      <c r="L12" s="4">
        <v>41.721119999999999</v>
      </c>
      <c r="M12" s="4">
        <v>-70.282179999999997</v>
      </c>
      <c r="N12" s="4"/>
      <c r="O12" s="4"/>
      <c r="P12" s="4" t="s">
        <v>22</v>
      </c>
      <c r="Q12" s="4"/>
      <c r="R12" s="4"/>
      <c r="S12" s="4" t="s">
        <v>105</v>
      </c>
      <c r="T12" s="4" t="s">
        <v>106</v>
      </c>
    </row>
    <row r="13" spans="1:20" x14ac:dyDescent="0.15">
      <c r="A13" s="4" t="s">
        <v>119</v>
      </c>
      <c r="B13" s="4" t="s">
        <v>120</v>
      </c>
      <c r="C13" s="4" t="s">
        <v>21</v>
      </c>
      <c r="D13" s="4" t="s">
        <v>22</v>
      </c>
      <c r="E13" s="53" t="s">
        <v>20</v>
      </c>
      <c r="F13" s="4">
        <v>70.403246140430156</v>
      </c>
      <c r="G13" s="55">
        <v>64.868526902174494</v>
      </c>
      <c r="H13" s="55">
        <f t="shared" si="0"/>
        <v>5.5347192382556614</v>
      </c>
      <c r="I13" s="4" t="s">
        <v>42</v>
      </c>
      <c r="J13" s="56">
        <v>5</v>
      </c>
      <c r="K13" s="4" t="s">
        <v>102</v>
      </c>
      <c r="L13" s="4">
        <v>41.711289999999998</v>
      </c>
      <c r="M13" s="4">
        <v>-70.328999999999994</v>
      </c>
      <c r="N13" s="4"/>
      <c r="O13" s="4"/>
      <c r="P13" s="4" t="s">
        <v>22</v>
      </c>
      <c r="Q13" s="4"/>
      <c r="R13" s="4"/>
      <c r="S13" s="4" t="s">
        <v>105</v>
      </c>
      <c r="T13" s="4" t="s">
        <v>106</v>
      </c>
    </row>
    <row r="14" spans="1:20" x14ac:dyDescent="0.15">
      <c r="A14" s="4" t="s">
        <v>121</v>
      </c>
      <c r="B14" s="4" t="s">
        <v>122</v>
      </c>
      <c r="C14" s="4" t="s">
        <v>21</v>
      </c>
      <c r="D14" s="4" t="s">
        <v>22</v>
      </c>
      <c r="E14" s="53"/>
      <c r="F14" s="4">
        <v>58.876944203634949</v>
      </c>
      <c r="G14" s="55">
        <v>56.401316358900502</v>
      </c>
      <c r="H14" s="55">
        <f t="shared" si="0"/>
        <v>2.4756278447344471</v>
      </c>
      <c r="I14" s="4" t="s">
        <v>20</v>
      </c>
      <c r="J14" s="56">
        <v>5</v>
      </c>
      <c r="K14" s="4" t="s">
        <v>102</v>
      </c>
      <c r="L14" s="4">
        <v>41.717669999999998</v>
      </c>
      <c r="M14" s="4">
        <v>-70.348050000000001</v>
      </c>
      <c r="N14" s="4"/>
      <c r="O14" s="4"/>
      <c r="P14" s="4" t="s">
        <v>22</v>
      </c>
      <c r="Q14" s="4"/>
      <c r="R14" s="4"/>
      <c r="S14" s="4" t="s">
        <v>105</v>
      </c>
      <c r="T14" s="4" t="s">
        <v>106</v>
      </c>
    </row>
    <row r="15" spans="1:20" x14ac:dyDescent="0.15">
      <c r="A15" s="4" t="s">
        <v>123</v>
      </c>
      <c r="B15" s="4" t="s">
        <v>124</v>
      </c>
      <c r="C15" s="4" t="s">
        <v>21</v>
      </c>
      <c r="D15" s="4" t="s">
        <v>22</v>
      </c>
      <c r="E15" s="53"/>
      <c r="F15" s="4">
        <v>73.205928534190804</v>
      </c>
      <c r="G15" s="55">
        <v>69.260316934731492</v>
      </c>
      <c r="H15" s="55">
        <f t="shared" si="0"/>
        <v>3.9456115994593119</v>
      </c>
      <c r="I15" s="4" t="s">
        <v>42</v>
      </c>
      <c r="J15" s="56">
        <v>5</v>
      </c>
      <c r="K15" s="4" t="s">
        <v>102</v>
      </c>
      <c r="L15" s="4">
        <v>41.723509999999997</v>
      </c>
      <c r="M15" s="4">
        <v>-70.337109999999996</v>
      </c>
      <c r="N15" s="4"/>
      <c r="O15" s="4"/>
      <c r="P15" s="4" t="s">
        <v>22</v>
      </c>
      <c r="Q15" s="4"/>
      <c r="R15" s="4"/>
      <c r="S15" s="4" t="s">
        <v>105</v>
      </c>
      <c r="T15" s="4" t="s">
        <v>106</v>
      </c>
    </row>
    <row r="16" spans="1:20" x14ac:dyDescent="0.15">
      <c r="A16" s="4" t="s">
        <v>125</v>
      </c>
      <c r="B16" s="4" t="s">
        <v>124</v>
      </c>
      <c r="C16" s="4" t="s">
        <v>21</v>
      </c>
      <c r="D16" s="4" t="s">
        <v>22</v>
      </c>
      <c r="E16" s="53"/>
      <c r="F16" s="4">
        <v>53.583073056177319</v>
      </c>
      <c r="G16" s="55">
        <v>48.622448673466444</v>
      </c>
      <c r="H16" s="55">
        <f t="shared" si="0"/>
        <v>4.9606243827108756</v>
      </c>
      <c r="I16" s="4" t="s">
        <v>20</v>
      </c>
      <c r="J16" s="56">
        <v>5</v>
      </c>
      <c r="K16" s="4" t="s">
        <v>102</v>
      </c>
      <c r="L16" s="4">
        <v>41.725439999999999</v>
      </c>
      <c r="M16" s="4">
        <v>-70.353359999999995</v>
      </c>
      <c r="N16" s="4"/>
      <c r="O16" s="4"/>
      <c r="P16" s="4" t="s">
        <v>22</v>
      </c>
      <c r="Q16" s="4"/>
      <c r="R16" s="4"/>
      <c r="S16" s="4" t="s">
        <v>105</v>
      </c>
      <c r="T16" s="4" t="s">
        <v>106</v>
      </c>
    </row>
    <row r="17" spans="1:20" x14ac:dyDescent="0.15">
      <c r="A17" s="31">
        <v>505</v>
      </c>
      <c r="B17" s="4" t="s">
        <v>126</v>
      </c>
      <c r="C17" s="4" t="s">
        <v>23</v>
      </c>
      <c r="D17" s="4" t="s">
        <v>24</v>
      </c>
      <c r="E17" s="53" t="s">
        <v>20</v>
      </c>
      <c r="F17" s="4">
        <v>55.97637300189929</v>
      </c>
      <c r="G17" s="55">
        <v>54.092467420797654</v>
      </c>
      <c r="H17" s="55">
        <f t="shared" si="0"/>
        <v>1.8839055811016365</v>
      </c>
      <c r="I17" s="4" t="s">
        <v>20</v>
      </c>
      <c r="J17" s="56">
        <v>5</v>
      </c>
      <c r="K17" s="4" t="s">
        <v>102</v>
      </c>
      <c r="L17" s="4">
        <v>41.685000000000002</v>
      </c>
      <c r="M17" s="4">
        <v>-70.16</v>
      </c>
      <c r="N17" s="4" t="s">
        <v>103</v>
      </c>
      <c r="O17" s="4"/>
      <c r="P17" s="4" t="s">
        <v>104</v>
      </c>
      <c r="Q17" s="4"/>
      <c r="R17" s="4"/>
      <c r="S17" s="4" t="s">
        <v>105</v>
      </c>
      <c r="T17" s="4" t="s">
        <v>106</v>
      </c>
    </row>
    <row r="18" spans="1:20" x14ac:dyDescent="0.15">
      <c r="A18" s="31">
        <v>11.5</v>
      </c>
      <c r="B18" s="4" t="s">
        <v>127</v>
      </c>
      <c r="C18" s="4" t="s">
        <v>25</v>
      </c>
      <c r="D18" s="4" t="s">
        <v>24</v>
      </c>
      <c r="E18" s="53" t="s">
        <v>20</v>
      </c>
      <c r="F18" s="4">
        <v>50.085355211933475</v>
      </c>
      <c r="G18" s="55">
        <v>53.768514903575024</v>
      </c>
      <c r="H18" s="55">
        <f t="shared" si="0"/>
        <v>-3.6831596916415492</v>
      </c>
      <c r="I18" s="4" t="s">
        <v>20</v>
      </c>
      <c r="J18" s="56">
        <v>5</v>
      </c>
      <c r="K18" s="4" t="s">
        <v>102</v>
      </c>
      <c r="L18" s="4">
        <v>41.807000000000002</v>
      </c>
      <c r="M18" s="4">
        <v>-70.006</v>
      </c>
      <c r="N18" s="4" t="s">
        <v>103</v>
      </c>
      <c r="O18" s="4"/>
      <c r="P18" s="4" t="s">
        <v>104</v>
      </c>
      <c r="Q18" s="4" t="s">
        <v>128</v>
      </c>
      <c r="R18" s="4"/>
      <c r="S18" s="4" t="s">
        <v>105</v>
      </c>
      <c r="T18" s="4" t="s">
        <v>106</v>
      </c>
    </row>
    <row r="19" spans="1:20" x14ac:dyDescent="0.15">
      <c r="A19" s="31">
        <v>500</v>
      </c>
      <c r="B19" s="4" t="s">
        <v>129</v>
      </c>
      <c r="C19" s="4" t="s">
        <v>26</v>
      </c>
      <c r="D19" s="4" t="s">
        <v>24</v>
      </c>
      <c r="E19" s="53" t="s">
        <v>20</v>
      </c>
      <c r="F19" s="4">
        <v>46.432825389676182</v>
      </c>
      <c r="G19" s="55">
        <v>44.935717194599135</v>
      </c>
      <c r="H19" s="55">
        <f t="shared" si="0"/>
        <v>1.4971081950770468</v>
      </c>
      <c r="I19" s="4" t="s">
        <v>20</v>
      </c>
      <c r="J19" s="56">
        <v>5</v>
      </c>
      <c r="K19" s="4" t="s">
        <v>102</v>
      </c>
      <c r="L19" s="4">
        <v>41.564999999999998</v>
      </c>
      <c r="M19" s="4">
        <v>-70.552999999999997</v>
      </c>
      <c r="N19" s="4" t="s">
        <v>103</v>
      </c>
      <c r="O19" s="4"/>
      <c r="P19" s="4" t="s">
        <v>104</v>
      </c>
      <c r="Q19" s="4"/>
      <c r="R19" s="4"/>
      <c r="S19" s="4" t="s">
        <v>105</v>
      </c>
      <c r="T19" s="4" t="s">
        <v>106</v>
      </c>
    </row>
    <row r="20" spans="1:20" x14ac:dyDescent="0.15">
      <c r="A20" s="4" t="s">
        <v>130</v>
      </c>
      <c r="B20" s="4" t="s">
        <v>27</v>
      </c>
      <c r="C20" s="4" t="s">
        <v>27</v>
      </c>
      <c r="D20" s="4" t="s">
        <v>28</v>
      </c>
      <c r="E20" s="53" t="s">
        <v>20</v>
      </c>
      <c r="F20" s="4">
        <v>67</v>
      </c>
      <c r="G20" s="55">
        <v>69</v>
      </c>
      <c r="H20" s="55">
        <f t="shared" si="0"/>
        <v>-2</v>
      </c>
      <c r="I20" s="4" t="s">
        <v>42</v>
      </c>
      <c r="J20" s="56">
        <v>5</v>
      </c>
      <c r="K20" s="4" t="s">
        <v>102</v>
      </c>
      <c r="L20" s="4">
        <v>41.749389999999998</v>
      </c>
      <c r="M20" s="4">
        <v>-70.623900000000006</v>
      </c>
      <c r="N20" s="4" t="s">
        <v>131</v>
      </c>
      <c r="O20" s="4"/>
      <c r="P20" s="4" t="s">
        <v>132</v>
      </c>
      <c r="Q20" s="4"/>
      <c r="R20" s="4"/>
      <c r="S20" s="4" t="s">
        <v>105</v>
      </c>
      <c r="T20" s="4" t="s">
        <v>106</v>
      </c>
    </row>
    <row r="21" spans="1:20" x14ac:dyDescent="0.15">
      <c r="A21" s="4" t="s">
        <v>133</v>
      </c>
      <c r="B21" s="4" t="s">
        <v>134</v>
      </c>
      <c r="C21" s="4" t="s">
        <v>27</v>
      </c>
      <c r="D21" s="4" t="s">
        <v>28</v>
      </c>
      <c r="E21" s="53"/>
      <c r="F21" s="4">
        <v>61</v>
      </c>
      <c r="G21" s="55">
        <v>61</v>
      </c>
      <c r="H21" s="55">
        <f t="shared" si="0"/>
        <v>0</v>
      </c>
      <c r="I21" s="4" t="s">
        <v>20</v>
      </c>
      <c r="J21" s="56">
        <v>5</v>
      </c>
      <c r="K21" s="4" t="s">
        <v>102</v>
      </c>
      <c r="L21" s="4">
        <v>41.762830000000001</v>
      </c>
      <c r="M21" s="4">
        <v>-70.605950000000007</v>
      </c>
      <c r="N21" s="4" t="s">
        <v>131</v>
      </c>
      <c r="O21" s="4"/>
      <c r="P21" s="4" t="s">
        <v>132</v>
      </c>
      <c r="Q21" s="4" t="s">
        <v>135</v>
      </c>
      <c r="R21" s="4"/>
      <c r="S21" s="4" t="s">
        <v>105</v>
      </c>
      <c r="T21" s="4" t="s">
        <v>106</v>
      </c>
    </row>
    <row r="22" spans="1:20" x14ac:dyDescent="0.15">
      <c r="A22" s="31">
        <v>15</v>
      </c>
      <c r="B22" s="4" t="s">
        <v>136</v>
      </c>
      <c r="C22" s="4" t="s">
        <v>137</v>
      </c>
      <c r="D22" s="4" t="s">
        <v>24</v>
      </c>
      <c r="E22" s="53"/>
      <c r="F22" s="4">
        <v>82.414949701636289</v>
      </c>
      <c r="G22" s="55">
        <v>81.968193640133023</v>
      </c>
      <c r="H22" s="55">
        <f t="shared" si="0"/>
        <v>0.4467560615032653</v>
      </c>
      <c r="I22" s="4" t="s">
        <v>42</v>
      </c>
      <c r="J22" s="56">
        <v>5</v>
      </c>
      <c r="K22" s="4" t="s">
        <v>102</v>
      </c>
      <c r="L22" s="4">
        <v>41.771999999999998</v>
      </c>
      <c r="M22" s="4">
        <v>-70.503</v>
      </c>
      <c r="N22" s="4" t="s">
        <v>103</v>
      </c>
      <c r="O22" s="4"/>
      <c r="P22" s="4" t="s">
        <v>104</v>
      </c>
      <c r="Q22" s="4"/>
      <c r="R22" s="4"/>
      <c r="S22" s="4" t="s">
        <v>105</v>
      </c>
      <c r="T22" s="4" t="s">
        <v>106</v>
      </c>
    </row>
    <row r="23" spans="1:20" x14ac:dyDescent="0.15">
      <c r="A23" s="31">
        <v>502</v>
      </c>
      <c r="B23" s="4" t="s">
        <v>138</v>
      </c>
      <c r="C23" s="4" t="s">
        <v>29</v>
      </c>
      <c r="D23" s="4" t="s">
        <v>24</v>
      </c>
      <c r="E23" s="53" t="s">
        <v>20</v>
      </c>
      <c r="F23" s="4">
        <v>30.04528824520354</v>
      </c>
      <c r="G23" s="55">
        <v>30.531586837396095</v>
      </c>
      <c r="H23" s="55">
        <f t="shared" si="0"/>
        <v>-0.48629859219255422</v>
      </c>
      <c r="I23" s="4" t="s">
        <v>20</v>
      </c>
      <c r="J23" s="56">
        <v>5</v>
      </c>
      <c r="K23" s="4" t="s">
        <v>102</v>
      </c>
      <c r="L23" s="4">
        <v>41.639000000000003</v>
      </c>
      <c r="M23" s="4">
        <v>-70.344999999999999</v>
      </c>
      <c r="N23" s="4" t="s">
        <v>103</v>
      </c>
      <c r="O23" s="4"/>
      <c r="P23" s="4" t="s">
        <v>104</v>
      </c>
      <c r="Q23" s="4"/>
      <c r="R23" s="4"/>
      <c r="S23" s="4" t="s">
        <v>105</v>
      </c>
      <c r="T23" s="4" t="s">
        <v>106</v>
      </c>
    </row>
    <row r="24" spans="1:20" x14ac:dyDescent="0.15">
      <c r="A24" s="31">
        <v>503</v>
      </c>
      <c r="B24" s="4" t="s">
        <v>139</v>
      </c>
      <c r="C24" s="4" t="s">
        <v>29</v>
      </c>
      <c r="D24" s="4" t="s">
        <v>24</v>
      </c>
      <c r="E24" s="53"/>
      <c r="F24" s="4">
        <v>38.645532124439704</v>
      </c>
      <c r="G24" s="55">
        <v>37.326304751145507</v>
      </c>
      <c r="H24" s="55">
        <f t="shared" si="0"/>
        <v>1.319227373294197</v>
      </c>
      <c r="I24" s="4" t="s">
        <v>20</v>
      </c>
      <c r="J24" s="56">
        <v>5</v>
      </c>
      <c r="K24" s="4" t="s">
        <v>102</v>
      </c>
      <c r="L24" s="4">
        <v>41.634999999999998</v>
      </c>
      <c r="M24" s="4">
        <v>-70.358000000000004</v>
      </c>
      <c r="N24" s="4" t="s">
        <v>103</v>
      </c>
      <c r="O24" s="4"/>
      <c r="P24" s="4" t="s">
        <v>104</v>
      </c>
      <c r="Q24" s="4"/>
      <c r="R24" s="4"/>
      <c r="S24" s="4" t="s">
        <v>105</v>
      </c>
      <c r="T24" s="4" t="s">
        <v>106</v>
      </c>
    </row>
    <row r="25" spans="1:20" x14ac:dyDescent="0.15">
      <c r="A25" s="4" t="s">
        <v>140</v>
      </c>
      <c r="B25" s="4" t="s">
        <v>141</v>
      </c>
      <c r="C25" s="4" t="s">
        <v>29</v>
      </c>
      <c r="D25" s="4" t="s">
        <v>22</v>
      </c>
      <c r="E25" s="53"/>
      <c r="F25" s="4">
        <v>56.706627737309169</v>
      </c>
      <c r="G25" s="55">
        <v>44.475272314238261</v>
      </c>
      <c r="H25" s="55">
        <f t="shared" si="0"/>
        <v>12.231355423070909</v>
      </c>
      <c r="I25" s="4" t="s">
        <v>20</v>
      </c>
      <c r="J25" s="56">
        <v>5</v>
      </c>
      <c r="K25" s="4" t="s">
        <v>102</v>
      </c>
      <c r="L25" s="4">
        <v>41.625459999999997</v>
      </c>
      <c r="M25" s="4">
        <v>-70.369550000000004</v>
      </c>
      <c r="N25" s="4"/>
      <c r="O25" s="4"/>
      <c r="P25" s="4" t="s">
        <v>22</v>
      </c>
      <c r="Q25" s="4"/>
      <c r="R25" s="4"/>
      <c r="S25" s="4" t="s">
        <v>105</v>
      </c>
      <c r="T25" s="4" t="s">
        <v>106</v>
      </c>
    </row>
    <row r="26" spans="1:20" x14ac:dyDescent="0.15">
      <c r="A26" s="31">
        <v>518</v>
      </c>
      <c r="B26" s="4" t="s">
        <v>142</v>
      </c>
      <c r="C26" s="4" t="s">
        <v>30</v>
      </c>
      <c r="D26" s="4" t="s">
        <v>24</v>
      </c>
      <c r="E26" s="53" t="s">
        <v>20</v>
      </c>
      <c r="F26" s="4">
        <v>43.891707569917045</v>
      </c>
      <c r="G26" s="55">
        <v>43.012845385928074</v>
      </c>
      <c r="H26" s="55">
        <f t="shared" si="0"/>
        <v>0.87886218398897142</v>
      </c>
      <c r="I26" s="4" t="s">
        <v>20</v>
      </c>
      <c r="J26" s="56">
        <v>5</v>
      </c>
      <c r="K26" s="4" t="s">
        <v>102</v>
      </c>
      <c r="L26" s="4">
        <v>41.548999999999999</v>
      </c>
      <c r="M26" s="4">
        <v>-70.602000000000004</v>
      </c>
      <c r="N26" s="4" t="s">
        <v>103</v>
      </c>
      <c r="O26" s="4"/>
      <c r="P26" s="4" t="s">
        <v>104</v>
      </c>
      <c r="Q26" s="4"/>
      <c r="R26" s="4"/>
      <c r="S26" s="4" t="s">
        <v>105</v>
      </c>
      <c r="T26" s="4" t="s">
        <v>106</v>
      </c>
    </row>
    <row r="27" spans="1:20" x14ac:dyDescent="0.15">
      <c r="A27" s="4" t="s">
        <v>143</v>
      </c>
      <c r="B27" s="4" t="s">
        <v>31</v>
      </c>
      <c r="C27" s="4" t="s">
        <v>31</v>
      </c>
      <c r="D27" s="4" t="s">
        <v>28</v>
      </c>
      <c r="E27" s="53" t="s">
        <v>20</v>
      </c>
      <c r="F27" s="4">
        <v>60</v>
      </c>
      <c r="G27" s="55">
        <v>61</v>
      </c>
      <c r="H27" s="55">
        <f t="shared" si="0"/>
        <v>-1</v>
      </c>
      <c r="I27" s="4" t="s">
        <v>20</v>
      </c>
      <c r="J27" s="56">
        <v>5</v>
      </c>
      <c r="K27" s="4" t="s">
        <v>102</v>
      </c>
      <c r="L27" s="4">
        <v>41.647979999999997</v>
      </c>
      <c r="M27" s="4">
        <v>-70.635999999999996</v>
      </c>
      <c r="N27" s="4" t="s">
        <v>131</v>
      </c>
      <c r="O27" s="4"/>
      <c r="P27" s="4" t="s">
        <v>132</v>
      </c>
      <c r="Q27" s="4"/>
      <c r="R27" s="4"/>
      <c r="S27" s="4" t="s">
        <v>105</v>
      </c>
      <c r="T27" s="4" t="s">
        <v>106</v>
      </c>
    </row>
    <row r="28" spans="1:20" x14ac:dyDescent="0.15">
      <c r="A28" s="31">
        <v>521</v>
      </c>
      <c r="B28" s="4" t="s">
        <v>144</v>
      </c>
      <c r="C28" s="4" t="s">
        <v>32</v>
      </c>
      <c r="D28" s="4" t="s">
        <v>24</v>
      </c>
      <c r="E28" s="53" t="s">
        <v>20</v>
      </c>
      <c r="F28" s="4">
        <v>46.565267970352451</v>
      </c>
      <c r="G28" s="55">
        <v>44.014136081021675</v>
      </c>
      <c r="H28" s="55">
        <f t="shared" si="0"/>
        <v>2.5511318893307759</v>
      </c>
      <c r="I28" s="4" t="s">
        <v>20</v>
      </c>
      <c r="J28" s="56">
        <v>5</v>
      </c>
      <c r="K28" s="4" t="s">
        <v>102</v>
      </c>
      <c r="L28" s="4">
        <v>41.56</v>
      </c>
      <c r="M28" s="4">
        <v>-70.585999999999999</v>
      </c>
      <c r="N28" s="4" t="s">
        <v>103</v>
      </c>
      <c r="O28" s="4"/>
      <c r="P28" s="4" t="s">
        <v>104</v>
      </c>
      <c r="Q28" s="4"/>
      <c r="R28" s="4"/>
      <c r="S28" s="4" t="s">
        <v>105</v>
      </c>
      <c r="T28" s="4" t="s">
        <v>106</v>
      </c>
    </row>
    <row r="29" spans="1:20" x14ac:dyDescent="0.15">
      <c r="A29" s="31">
        <v>520</v>
      </c>
      <c r="B29" s="4" t="s">
        <v>145</v>
      </c>
      <c r="C29" s="4" t="s">
        <v>33</v>
      </c>
      <c r="D29" s="4" t="s">
        <v>24</v>
      </c>
      <c r="E29" s="53" t="s">
        <v>20</v>
      </c>
      <c r="F29" s="4">
        <v>41.621133167269669</v>
      </c>
      <c r="G29" s="55">
        <v>42.274364500227442</v>
      </c>
      <c r="H29" s="55">
        <f t="shared" si="0"/>
        <v>-0.65323133295777325</v>
      </c>
      <c r="I29" s="4" t="s">
        <v>20</v>
      </c>
      <c r="J29" s="56">
        <v>5</v>
      </c>
      <c r="K29" s="4" t="s">
        <v>102</v>
      </c>
      <c r="L29" s="4">
        <v>41.561999999999998</v>
      </c>
      <c r="M29" s="4">
        <v>-70.567999999999998</v>
      </c>
      <c r="N29" s="4" t="s">
        <v>103</v>
      </c>
      <c r="O29" s="4"/>
      <c r="P29" s="4" t="s">
        <v>104</v>
      </c>
      <c r="Q29" s="4"/>
      <c r="R29" s="4"/>
      <c r="S29" s="4" t="s">
        <v>105</v>
      </c>
      <c r="T29" s="4" t="s">
        <v>106</v>
      </c>
    </row>
    <row r="30" spans="1:20" x14ac:dyDescent="0.15">
      <c r="A30" s="31">
        <v>21.5</v>
      </c>
      <c r="B30" s="4" t="s">
        <v>146</v>
      </c>
      <c r="C30" s="4" t="s">
        <v>34</v>
      </c>
      <c r="D30" s="4" t="s">
        <v>24</v>
      </c>
      <c r="E30" s="53"/>
      <c r="F30" s="4">
        <v>44.028681628964634</v>
      </c>
      <c r="G30" s="55">
        <v>45.759180615254692</v>
      </c>
      <c r="H30" s="55">
        <f t="shared" si="0"/>
        <v>-1.7304989862900584</v>
      </c>
      <c r="I30" s="4" t="s">
        <v>20</v>
      </c>
      <c r="J30" s="56">
        <v>5</v>
      </c>
      <c r="K30" s="4" t="s">
        <v>102</v>
      </c>
      <c r="L30" s="4">
        <v>41.814999999999998</v>
      </c>
      <c r="M30" s="4">
        <v>-70.006</v>
      </c>
      <c r="N30" s="4" t="s">
        <v>103</v>
      </c>
      <c r="O30" s="4"/>
      <c r="P30" s="4" t="s">
        <v>104</v>
      </c>
      <c r="Q30" s="4" t="s">
        <v>128</v>
      </c>
      <c r="R30" s="4"/>
      <c r="S30" s="4" t="s">
        <v>105</v>
      </c>
      <c r="T30" s="4" t="s">
        <v>106</v>
      </c>
    </row>
    <row r="31" spans="1:20" x14ac:dyDescent="0.15">
      <c r="A31" s="31">
        <v>129</v>
      </c>
      <c r="B31" s="4" t="s">
        <v>147</v>
      </c>
      <c r="C31" s="4" t="s">
        <v>34</v>
      </c>
      <c r="D31" s="4" t="s">
        <v>24</v>
      </c>
      <c r="E31" s="53" t="s">
        <v>20</v>
      </c>
      <c r="F31" s="4">
        <v>58.5</v>
      </c>
      <c r="G31" s="55">
        <v>64.937949654187491</v>
      </c>
      <c r="H31" s="55">
        <f t="shared" si="0"/>
        <v>-6.4379496541874914</v>
      </c>
      <c r="I31" s="4" t="s">
        <v>20</v>
      </c>
      <c r="J31" s="56">
        <v>5</v>
      </c>
      <c r="K31" s="4" t="s">
        <v>102</v>
      </c>
      <c r="L31" s="4">
        <v>41.830419999999997</v>
      </c>
      <c r="M31" s="4">
        <v>-70.002750000000006</v>
      </c>
      <c r="N31" s="4" t="s">
        <v>103</v>
      </c>
      <c r="O31" s="4"/>
      <c r="P31" s="4" t="s">
        <v>104</v>
      </c>
      <c r="Q31" s="4"/>
      <c r="R31" s="4"/>
      <c r="S31" s="4" t="s">
        <v>105</v>
      </c>
      <c r="T31" s="4" t="s">
        <v>106</v>
      </c>
    </row>
    <row r="32" spans="1:20" x14ac:dyDescent="0.15">
      <c r="A32" s="4" t="s">
        <v>148</v>
      </c>
      <c r="B32" s="4" t="s">
        <v>149</v>
      </c>
      <c r="C32" s="4" t="s">
        <v>35</v>
      </c>
      <c r="D32" s="4" t="s">
        <v>19</v>
      </c>
      <c r="E32" s="53" t="s">
        <v>20</v>
      </c>
      <c r="F32" s="4">
        <v>53.660021356911258</v>
      </c>
      <c r="G32" s="55">
        <v>51.191340367740231</v>
      </c>
      <c r="H32" s="55">
        <f t="shared" si="0"/>
        <v>2.4686809891710269</v>
      </c>
      <c r="I32" s="4" t="s">
        <v>20</v>
      </c>
      <c r="J32" s="56">
        <v>5</v>
      </c>
      <c r="K32" s="4" t="s">
        <v>109</v>
      </c>
      <c r="L32" s="4">
        <v>41.668480000000002</v>
      </c>
      <c r="M32" s="4">
        <v>-70.10933</v>
      </c>
      <c r="N32" s="4"/>
      <c r="O32" s="4"/>
      <c r="P32" s="4" t="s">
        <v>19</v>
      </c>
      <c r="Q32" s="4"/>
      <c r="R32" s="4"/>
      <c r="S32" s="4" t="s">
        <v>105</v>
      </c>
      <c r="T32" s="4" t="s">
        <v>106</v>
      </c>
    </row>
    <row r="33" spans="1:20" x14ac:dyDescent="0.15">
      <c r="A33" s="31">
        <v>501</v>
      </c>
      <c r="B33" s="4" t="s">
        <v>150</v>
      </c>
      <c r="C33" s="4" t="s">
        <v>36</v>
      </c>
      <c r="D33" s="4" t="s">
        <v>24</v>
      </c>
      <c r="E33" s="53"/>
      <c r="F33" s="4">
        <v>52.654896053843707</v>
      </c>
      <c r="G33" s="55">
        <v>48.399968304258238</v>
      </c>
      <c r="H33" s="55">
        <f t="shared" si="0"/>
        <v>4.2549277495854696</v>
      </c>
      <c r="I33" s="4" t="s">
        <v>20</v>
      </c>
      <c r="J33" s="56">
        <v>5</v>
      </c>
      <c r="K33" s="4" t="s">
        <v>102</v>
      </c>
      <c r="L33" s="4">
        <v>41.631</v>
      </c>
      <c r="M33" s="4">
        <v>-70.317999999999998</v>
      </c>
      <c r="N33" s="4" t="s">
        <v>103</v>
      </c>
      <c r="O33" s="4"/>
      <c r="P33" s="4" t="s">
        <v>104</v>
      </c>
      <c r="Q33" s="4"/>
      <c r="R33" s="4"/>
      <c r="S33" s="4" t="s">
        <v>105</v>
      </c>
      <c r="T33" s="4" t="s">
        <v>106</v>
      </c>
    </row>
    <row r="34" spans="1:20" x14ac:dyDescent="0.15">
      <c r="A34" s="31">
        <v>504</v>
      </c>
      <c r="B34" s="4" t="s">
        <v>151</v>
      </c>
      <c r="C34" s="4" t="s">
        <v>36</v>
      </c>
      <c r="D34" s="4" t="s">
        <v>24</v>
      </c>
      <c r="E34" s="53"/>
      <c r="F34" s="4">
        <v>67.934713210708395</v>
      </c>
      <c r="G34" s="55">
        <v>66.015856635245171</v>
      </c>
      <c r="H34" s="55">
        <f t="shared" si="0"/>
        <v>1.9188565754632236</v>
      </c>
      <c r="I34" s="4" t="s">
        <v>42</v>
      </c>
      <c r="J34" s="56">
        <v>5</v>
      </c>
      <c r="K34" s="4" t="s">
        <v>102</v>
      </c>
      <c r="L34" s="4">
        <v>41.637999999999998</v>
      </c>
      <c r="M34" s="4">
        <v>-70.245000000000005</v>
      </c>
      <c r="N34" s="4" t="s">
        <v>103</v>
      </c>
      <c r="O34" s="4"/>
      <c r="P34" s="4" t="s">
        <v>104</v>
      </c>
      <c r="Q34" s="4"/>
      <c r="R34" s="4"/>
      <c r="S34" s="4" t="s">
        <v>105</v>
      </c>
      <c r="T34" s="4" t="s">
        <v>106</v>
      </c>
    </row>
    <row r="35" spans="1:20" x14ac:dyDescent="0.15">
      <c r="A35" s="31">
        <v>542</v>
      </c>
      <c r="B35" s="4" t="s">
        <v>152</v>
      </c>
      <c r="C35" s="4" t="s">
        <v>36</v>
      </c>
      <c r="D35" s="4" t="s">
        <v>24</v>
      </c>
      <c r="E35" s="53"/>
      <c r="F35" s="4">
        <v>34.974357302607849</v>
      </c>
      <c r="G35" s="55">
        <v>33.602886317524344</v>
      </c>
      <c r="H35" s="55">
        <f t="shared" si="0"/>
        <v>1.371470985083505</v>
      </c>
      <c r="I35" s="4" t="s">
        <v>20</v>
      </c>
      <c r="J35" s="56">
        <v>5</v>
      </c>
      <c r="K35" s="4" t="s">
        <v>102</v>
      </c>
      <c r="L35" s="4">
        <v>41.636000000000003</v>
      </c>
      <c r="M35" s="4">
        <v>-70.293000000000006</v>
      </c>
      <c r="N35" s="4" t="s">
        <v>103</v>
      </c>
      <c r="O35" s="4"/>
      <c r="P35" s="4" t="s">
        <v>104</v>
      </c>
      <c r="Q35" s="4"/>
      <c r="R35" s="4"/>
      <c r="S35" s="4" t="s">
        <v>105</v>
      </c>
      <c r="T35" s="4" t="s">
        <v>106</v>
      </c>
    </row>
    <row r="36" spans="1:20" x14ac:dyDescent="0.15">
      <c r="A36" s="4" t="s">
        <v>153</v>
      </c>
      <c r="B36" s="4" t="s">
        <v>154</v>
      </c>
      <c r="C36" s="4" t="s">
        <v>36</v>
      </c>
      <c r="D36" s="4" t="s">
        <v>22</v>
      </c>
      <c r="E36" s="53"/>
      <c r="F36" s="4">
        <v>57.398174635891223</v>
      </c>
      <c r="G36" s="55">
        <v>47.377524887043968</v>
      </c>
      <c r="H36" s="55">
        <f t="shared" si="0"/>
        <v>10.020649748847255</v>
      </c>
      <c r="I36" s="4" t="s">
        <v>20</v>
      </c>
      <c r="J36" s="56">
        <v>5</v>
      </c>
      <c r="K36" s="4" t="s">
        <v>102</v>
      </c>
      <c r="L36" s="4">
        <v>41.652990000000003</v>
      </c>
      <c r="M36" s="4">
        <v>-70.259259999999998</v>
      </c>
      <c r="N36" s="4"/>
      <c r="O36" s="4"/>
      <c r="P36" s="4" t="s">
        <v>22</v>
      </c>
      <c r="Q36" s="4"/>
      <c r="R36" s="4"/>
      <c r="S36" s="4" t="s">
        <v>105</v>
      </c>
      <c r="T36" s="4" t="s">
        <v>106</v>
      </c>
    </row>
    <row r="37" spans="1:20" x14ac:dyDescent="0.15">
      <c r="A37" s="4" t="s">
        <v>155</v>
      </c>
      <c r="B37" s="4" t="s">
        <v>154</v>
      </c>
      <c r="C37" s="4" t="s">
        <v>36</v>
      </c>
      <c r="D37" s="4" t="s">
        <v>22</v>
      </c>
      <c r="E37" s="53"/>
      <c r="F37" s="4">
        <v>56.850554790153147</v>
      </c>
      <c r="G37" s="55">
        <v>47.128099555841615</v>
      </c>
      <c r="H37" s="55">
        <f t="shared" si="0"/>
        <v>9.722455234311532</v>
      </c>
      <c r="I37" s="4" t="s">
        <v>20</v>
      </c>
      <c r="J37" s="56">
        <v>5</v>
      </c>
      <c r="K37" s="4" t="s">
        <v>102</v>
      </c>
      <c r="L37" s="4">
        <v>41.651020000000003</v>
      </c>
      <c r="M37" s="4">
        <v>-70.255489999999995</v>
      </c>
      <c r="N37" s="4"/>
      <c r="O37" s="4"/>
      <c r="P37" s="4" t="s">
        <v>22</v>
      </c>
      <c r="Q37" s="4"/>
      <c r="R37" s="4"/>
      <c r="S37" s="4" t="s">
        <v>105</v>
      </c>
      <c r="T37" s="4" t="s">
        <v>106</v>
      </c>
    </row>
    <row r="38" spans="1:20" x14ac:dyDescent="0.15">
      <c r="A38" s="4" t="s">
        <v>156</v>
      </c>
      <c r="B38" s="4" t="s">
        <v>157</v>
      </c>
      <c r="C38" s="4" t="s">
        <v>36</v>
      </c>
      <c r="D38" s="4" t="s">
        <v>22</v>
      </c>
      <c r="E38" s="53" t="s">
        <v>20</v>
      </c>
      <c r="F38" s="4">
        <v>42.376644573332143</v>
      </c>
      <c r="G38" s="55">
        <v>41.126961434145031</v>
      </c>
      <c r="H38" s="55">
        <f t="shared" si="0"/>
        <v>1.2496831391871126</v>
      </c>
      <c r="I38" s="4" t="s">
        <v>20</v>
      </c>
      <c r="J38" s="56">
        <v>5</v>
      </c>
      <c r="K38" s="4" t="s">
        <v>102</v>
      </c>
      <c r="L38" s="4">
        <v>41.65016</v>
      </c>
      <c r="M38" s="4">
        <v>-70.279240000000001</v>
      </c>
      <c r="N38" s="4"/>
      <c r="O38" s="4"/>
      <c r="P38" s="4" t="s">
        <v>22</v>
      </c>
      <c r="Q38" s="4"/>
      <c r="R38" s="4"/>
      <c r="S38" s="4" t="s">
        <v>105</v>
      </c>
      <c r="T38" s="4" t="s">
        <v>106</v>
      </c>
    </row>
    <row r="39" spans="1:20" x14ac:dyDescent="0.15">
      <c r="A39" s="4" t="s">
        <v>158</v>
      </c>
      <c r="B39" s="4" t="s">
        <v>157</v>
      </c>
      <c r="C39" s="4" t="s">
        <v>36</v>
      </c>
      <c r="D39" s="4" t="s">
        <v>22</v>
      </c>
      <c r="E39" s="53"/>
      <c r="F39" s="4">
        <v>54.236504388914817</v>
      </c>
      <c r="G39" s="55">
        <v>50.314263264591006</v>
      </c>
      <c r="H39" s="55">
        <f t="shared" si="0"/>
        <v>3.9222411243238113</v>
      </c>
      <c r="I39" s="4" t="s">
        <v>20</v>
      </c>
      <c r="J39" s="56">
        <v>5</v>
      </c>
      <c r="K39" s="4" t="s">
        <v>102</v>
      </c>
      <c r="L39" s="4">
        <v>41.650149999999996</v>
      </c>
      <c r="M39" s="4">
        <v>-70.275710000000004</v>
      </c>
      <c r="N39" s="4"/>
      <c r="O39" s="4"/>
      <c r="P39" s="4" t="s">
        <v>22</v>
      </c>
      <c r="Q39" s="4"/>
      <c r="R39" s="4"/>
      <c r="S39" s="4" t="s">
        <v>105</v>
      </c>
      <c r="T39" s="4" t="s">
        <v>106</v>
      </c>
    </row>
    <row r="40" spans="1:20" x14ac:dyDescent="0.15">
      <c r="A40" s="4" t="s">
        <v>159</v>
      </c>
      <c r="B40" s="4" t="s">
        <v>157</v>
      </c>
      <c r="C40" s="4" t="s">
        <v>36</v>
      </c>
      <c r="D40" s="4" t="s">
        <v>22</v>
      </c>
      <c r="E40" s="53"/>
      <c r="F40" s="4">
        <v>53.305074386573096</v>
      </c>
      <c r="G40" s="55">
        <v>49.82989077916185</v>
      </c>
      <c r="H40" s="55">
        <f t="shared" si="0"/>
        <v>3.4751836074112461</v>
      </c>
      <c r="I40" s="4" t="s">
        <v>20</v>
      </c>
      <c r="J40" s="56">
        <v>5</v>
      </c>
      <c r="K40" s="4" t="s">
        <v>102</v>
      </c>
      <c r="L40" s="4">
        <v>41.646369999999997</v>
      </c>
      <c r="M40" s="4">
        <v>-70.275099999999995</v>
      </c>
      <c r="N40" s="4"/>
      <c r="O40" s="4"/>
      <c r="P40" s="4" t="s">
        <v>22</v>
      </c>
      <c r="Q40" s="4"/>
      <c r="R40" s="4"/>
      <c r="S40" s="4" t="s">
        <v>105</v>
      </c>
      <c r="T40" s="4" t="s">
        <v>106</v>
      </c>
    </row>
    <row r="41" spans="1:20" x14ac:dyDescent="0.15">
      <c r="A41" s="4" t="s">
        <v>160</v>
      </c>
      <c r="B41" s="4" t="s">
        <v>161</v>
      </c>
      <c r="C41" s="4" t="s">
        <v>36</v>
      </c>
      <c r="D41" s="4" t="s">
        <v>22</v>
      </c>
      <c r="E41" s="53"/>
      <c r="F41" s="4">
        <v>27.581686456060083</v>
      </c>
      <c r="G41" s="55">
        <v>24.831993441207576</v>
      </c>
      <c r="H41" s="55">
        <f t="shared" si="0"/>
        <v>2.7496930148525074</v>
      </c>
      <c r="I41" s="4" t="s">
        <v>20</v>
      </c>
      <c r="J41" s="56">
        <v>5</v>
      </c>
      <c r="K41" s="4" t="s">
        <v>102</v>
      </c>
      <c r="L41" s="4">
        <v>41.64246</v>
      </c>
      <c r="M41" s="4">
        <v>-70.279499999999999</v>
      </c>
      <c r="N41" s="4"/>
      <c r="O41" s="4"/>
      <c r="P41" s="4" t="s">
        <v>22</v>
      </c>
      <c r="Q41" s="4"/>
      <c r="R41" s="4"/>
      <c r="S41" s="4" t="s">
        <v>105</v>
      </c>
      <c r="T41" s="4" t="s">
        <v>106</v>
      </c>
    </row>
    <row r="42" spans="1:20" x14ac:dyDescent="0.15">
      <c r="A42" s="4" t="s">
        <v>162</v>
      </c>
      <c r="B42" s="4" t="s">
        <v>163</v>
      </c>
      <c r="C42" s="4" t="s">
        <v>36</v>
      </c>
      <c r="D42" s="4" t="s">
        <v>22</v>
      </c>
      <c r="E42" s="53"/>
      <c r="F42" s="4">
        <v>56.684363329682853</v>
      </c>
      <c r="G42" s="55">
        <v>50.412474804051399</v>
      </c>
      <c r="H42" s="55">
        <f t="shared" si="0"/>
        <v>6.2718885256314536</v>
      </c>
      <c r="I42" s="4" t="s">
        <v>20</v>
      </c>
      <c r="J42" s="56">
        <v>5</v>
      </c>
      <c r="K42" s="4" t="s">
        <v>102</v>
      </c>
      <c r="L42" s="4">
        <v>41.635359999999999</v>
      </c>
      <c r="M42" s="4">
        <v>-70.29298</v>
      </c>
      <c r="N42" s="4"/>
      <c r="O42" s="4"/>
      <c r="P42" s="4" t="s">
        <v>22</v>
      </c>
      <c r="Q42" s="4"/>
      <c r="R42" s="4"/>
      <c r="S42" s="4" t="s">
        <v>105</v>
      </c>
      <c r="T42" s="4" t="s">
        <v>106</v>
      </c>
    </row>
    <row r="43" spans="1:20" x14ac:dyDescent="0.15">
      <c r="A43" s="4" t="s">
        <v>164</v>
      </c>
      <c r="B43" s="4" t="s">
        <v>165</v>
      </c>
      <c r="C43" s="4" t="s">
        <v>36</v>
      </c>
      <c r="D43" s="4" t="s">
        <v>22</v>
      </c>
      <c r="E43" s="53"/>
      <c r="F43" s="4">
        <v>63.702211002313689</v>
      </c>
      <c r="G43" s="55">
        <v>63.665077761483666</v>
      </c>
      <c r="H43" s="55">
        <f t="shared" si="0"/>
        <v>3.713324083002334E-2</v>
      </c>
      <c r="I43" s="4" t="s">
        <v>20</v>
      </c>
      <c r="J43" s="56">
        <v>5</v>
      </c>
      <c r="K43" s="4" t="s">
        <v>102</v>
      </c>
      <c r="L43" s="4">
        <v>41.631079999999997</v>
      </c>
      <c r="M43" s="4">
        <v>-70.318179999999998</v>
      </c>
      <c r="N43" s="4"/>
      <c r="O43" s="4"/>
      <c r="P43" s="4" t="s">
        <v>22</v>
      </c>
      <c r="Q43" s="4"/>
      <c r="R43" s="4"/>
      <c r="S43" s="4" t="s">
        <v>105</v>
      </c>
      <c r="T43" s="4" t="s">
        <v>106</v>
      </c>
    </row>
    <row r="44" spans="1:20" x14ac:dyDescent="0.15">
      <c r="A44" s="4" t="s">
        <v>166</v>
      </c>
      <c r="B44" s="4" t="s">
        <v>165</v>
      </c>
      <c r="C44" s="4" t="s">
        <v>36</v>
      </c>
      <c r="D44" s="4" t="s">
        <v>22</v>
      </c>
      <c r="E44" s="53"/>
      <c r="F44" s="4">
        <v>59.916090701808301</v>
      </c>
      <c r="G44" s="55">
        <v>62.155331986661771</v>
      </c>
      <c r="H44" s="55">
        <f t="shared" si="0"/>
        <v>-2.2392412848534704</v>
      </c>
      <c r="I44" s="4" t="s">
        <v>20</v>
      </c>
      <c r="J44" s="56">
        <v>5</v>
      </c>
      <c r="K44" s="4" t="s">
        <v>102</v>
      </c>
      <c r="L44" s="4">
        <v>41.631810000000002</v>
      </c>
      <c r="M44" s="4">
        <v>-70.322209999999998</v>
      </c>
      <c r="N44" s="4"/>
      <c r="O44" s="4"/>
      <c r="P44" s="4" t="s">
        <v>22</v>
      </c>
      <c r="Q44" s="4"/>
      <c r="R44" s="4"/>
      <c r="S44" s="4" t="s">
        <v>105</v>
      </c>
      <c r="T44" s="4" t="s">
        <v>106</v>
      </c>
    </row>
    <row r="45" spans="1:20" x14ac:dyDescent="0.15">
      <c r="A45" s="31">
        <v>107</v>
      </c>
      <c r="B45" s="4" t="s">
        <v>167</v>
      </c>
      <c r="C45" s="4" t="s">
        <v>37</v>
      </c>
      <c r="D45" s="4" t="s">
        <v>24</v>
      </c>
      <c r="E45" s="53"/>
      <c r="F45" s="4">
        <v>58.769382127707217</v>
      </c>
      <c r="G45" s="55">
        <v>61.1</v>
      </c>
      <c r="H45" s="55">
        <f t="shared" si="0"/>
        <v>-2.3306178722927839</v>
      </c>
      <c r="I45" s="4" t="s">
        <v>20</v>
      </c>
      <c r="J45" s="56">
        <v>5</v>
      </c>
      <c r="K45" s="4" t="s">
        <v>102</v>
      </c>
      <c r="L45" s="4">
        <v>41.796340000000001</v>
      </c>
      <c r="M45" s="4">
        <v>-70.013660000000002</v>
      </c>
      <c r="N45" s="4" t="s">
        <v>103</v>
      </c>
      <c r="O45" s="4"/>
      <c r="P45" s="4" t="s">
        <v>168</v>
      </c>
      <c r="Q45" s="4"/>
      <c r="R45" s="4"/>
      <c r="S45" s="4" t="s">
        <v>105</v>
      </c>
      <c r="T45" s="4" t="s">
        <v>106</v>
      </c>
    </row>
    <row r="46" spans="1:20" x14ac:dyDescent="0.15">
      <c r="A46" s="4" t="s">
        <v>169</v>
      </c>
      <c r="B46" s="4" t="s">
        <v>169</v>
      </c>
      <c r="C46" s="4" t="s">
        <v>37</v>
      </c>
      <c r="D46" s="4" t="s">
        <v>44</v>
      </c>
      <c r="E46" s="53" t="s">
        <v>20</v>
      </c>
      <c r="F46" s="57">
        <v>35.745710618264432</v>
      </c>
      <c r="G46" s="55">
        <v>36.696640577239052</v>
      </c>
      <c r="H46" s="55">
        <f t="shared" si="0"/>
        <v>-0.95092995897461918</v>
      </c>
      <c r="I46" s="4" t="s">
        <v>20</v>
      </c>
      <c r="J46" s="56">
        <v>5</v>
      </c>
      <c r="K46" s="4" t="s">
        <v>102</v>
      </c>
      <c r="L46" s="4">
        <v>41.796979999999998</v>
      </c>
      <c r="M46" s="4">
        <v>-70.015299999999996</v>
      </c>
      <c r="N46" s="4" t="s">
        <v>103</v>
      </c>
      <c r="O46" s="4"/>
      <c r="P46" s="4" t="s">
        <v>170</v>
      </c>
      <c r="Q46" s="4"/>
      <c r="R46" s="4"/>
      <c r="S46" s="4" t="s">
        <v>105</v>
      </c>
      <c r="T46" s="4" t="s">
        <v>106</v>
      </c>
    </row>
    <row r="47" spans="1:20" x14ac:dyDescent="0.15">
      <c r="A47" s="31">
        <v>568</v>
      </c>
      <c r="B47" s="4" t="s">
        <v>171</v>
      </c>
      <c r="C47" s="4" t="s">
        <v>38</v>
      </c>
      <c r="D47" s="4" t="s">
        <v>24</v>
      </c>
      <c r="E47" s="53" t="s">
        <v>20</v>
      </c>
      <c r="F47" s="4">
        <v>38.654778802895635</v>
      </c>
      <c r="G47" s="55">
        <v>35.494569610816733</v>
      </c>
      <c r="H47" s="55">
        <f t="shared" si="0"/>
        <v>3.1602091920789022</v>
      </c>
      <c r="I47" s="4" t="s">
        <v>20</v>
      </c>
      <c r="J47" s="56">
        <v>5</v>
      </c>
      <c r="K47" s="4" t="s">
        <v>102</v>
      </c>
      <c r="L47" s="4">
        <v>41.553139999999999</v>
      </c>
      <c r="M47" s="4">
        <v>-70.590230000000005</v>
      </c>
      <c r="N47" s="4" t="s">
        <v>103</v>
      </c>
      <c r="O47" s="4"/>
      <c r="P47" s="4" t="s">
        <v>104</v>
      </c>
      <c r="Q47" s="4"/>
      <c r="R47" s="4"/>
      <c r="S47" s="4" t="s">
        <v>105</v>
      </c>
      <c r="T47" s="4" t="s">
        <v>106</v>
      </c>
    </row>
    <row r="48" spans="1:20" x14ac:dyDescent="0.15">
      <c r="A48" s="4" t="s">
        <v>172</v>
      </c>
      <c r="B48" s="4" t="s">
        <v>173</v>
      </c>
      <c r="C48" s="4" t="s">
        <v>174</v>
      </c>
      <c r="D48" s="4" t="s">
        <v>28</v>
      </c>
      <c r="E48" s="53" t="s">
        <v>20</v>
      </c>
      <c r="F48" s="4">
        <v>64</v>
      </c>
      <c r="G48" s="55">
        <v>63</v>
      </c>
      <c r="H48" s="55">
        <f t="shared" si="0"/>
        <v>1</v>
      </c>
      <c r="I48" s="4" t="s">
        <v>20</v>
      </c>
      <c r="J48" s="56">
        <v>5</v>
      </c>
      <c r="K48" s="4" t="s">
        <v>102</v>
      </c>
      <c r="L48" s="4">
        <v>41.577109999999998</v>
      </c>
      <c r="M48" s="4">
        <v>-70.640799999999999</v>
      </c>
      <c r="N48" s="4" t="s">
        <v>131</v>
      </c>
      <c r="O48" s="4"/>
      <c r="P48" s="4" t="s">
        <v>132</v>
      </c>
      <c r="Q48" s="4"/>
      <c r="R48" s="4"/>
      <c r="S48" s="4" t="s">
        <v>105</v>
      </c>
      <c r="T48" s="4" t="s">
        <v>106</v>
      </c>
    </row>
    <row r="49" spans="1:20" x14ac:dyDescent="0.15">
      <c r="A49" s="4" t="s">
        <v>175</v>
      </c>
      <c r="B49" s="4" t="s">
        <v>40</v>
      </c>
      <c r="C49" s="4" t="s">
        <v>40</v>
      </c>
      <c r="D49" s="4" t="s">
        <v>28</v>
      </c>
      <c r="E49" s="53"/>
      <c r="F49" s="4">
        <v>84</v>
      </c>
      <c r="G49" s="55">
        <v>83</v>
      </c>
      <c r="H49" s="55">
        <f t="shared" si="0"/>
        <v>1</v>
      </c>
      <c r="I49" s="4" t="s">
        <v>42</v>
      </c>
      <c r="J49" s="56">
        <v>5</v>
      </c>
      <c r="K49" s="4" t="s">
        <v>102</v>
      </c>
      <c r="L49" s="4">
        <v>41.658749999999998</v>
      </c>
      <c r="M49" s="4">
        <v>-70.643039999999999</v>
      </c>
      <c r="N49" s="4" t="s">
        <v>131</v>
      </c>
      <c r="O49" s="4"/>
      <c r="P49" s="4" t="s">
        <v>132</v>
      </c>
      <c r="Q49" s="4"/>
      <c r="R49" s="4"/>
      <c r="S49" s="4" t="s">
        <v>105</v>
      </c>
      <c r="T49" s="4" t="s">
        <v>106</v>
      </c>
    </row>
    <row r="50" spans="1:20" x14ac:dyDescent="0.15">
      <c r="A50" s="4" t="s">
        <v>176</v>
      </c>
      <c r="B50" s="4" t="s">
        <v>177</v>
      </c>
      <c r="C50" s="4" t="s">
        <v>40</v>
      </c>
      <c r="D50" s="4" t="s">
        <v>28</v>
      </c>
      <c r="E50" s="53" t="s">
        <v>20</v>
      </c>
      <c r="F50" s="4">
        <v>60</v>
      </c>
      <c r="G50" s="55">
        <v>58</v>
      </c>
      <c r="H50" s="55">
        <f t="shared" si="0"/>
        <v>2</v>
      </c>
      <c r="I50" s="4" t="s">
        <v>20</v>
      </c>
      <c r="J50" s="56">
        <v>5</v>
      </c>
      <c r="K50" s="4" t="s">
        <v>102</v>
      </c>
      <c r="L50" s="4">
        <v>41.657089999999997</v>
      </c>
      <c r="M50" s="4">
        <v>-70.61788</v>
      </c>
      <c r="N50" s="4" t="s">
        <v>131</v>
      </c>
      <c r="O50" s="4"/>
      <c r="P50" s="4" t="s">
        <v>132</v>
      </c>
      <c r="Q50" s="4"/>
      <c r="R50" s="4"/>
      <c r="S50" s="4" t="s">
        <v>105</v>
      </c>
      <c r="T50" s="4" t="s">
        <v>106</v>
      </c>
    </row>
    <row r="51" spans="1:20" x14ac:dyDescent="0.15">
      <c r="A51" s="31">
        <v>108</v>
      </c>
      <c r="B51" s="4" t="s">
        <v>178</v>
      </c>
      <c r="C51" s="4" t="s">
        <v>41</v>
      </c>
      <c r="D51" s="4" t="s">
        <v>24</v>
      </c>
      <c r="E51" s="53" t="s">
        <v>42</v>
      </c>
      <c r="F51" s="4">
        <v>75.355728763390204</v>
      </c>
      <c r="G51" s="55">
        <v>78.077602078099432</v>
      </c>
      <c r="H51" s="55">
        <f t="shared" si="0"/>
        <v>-2.721873314709228</v>
      </c>
      <c r="I51" s="4" t="s">
        <v>42</v>
      </c>
      <c r="J51" s="56">
        <v>5</v>
      </c>
      <c r="K51" s="4" t="s">
        <v>102</v>
      </c>
      <c r="L51" s="4">
        <v>41.788200000000003</v>
      </c>
      <c r="M51" s="4">
        <v>-70.021770000000004</v>
      </c>
      <c r="N51" s="4" t="s">
        <v>103</v>
      </c>
      <c r="O51" s="4"/>
      <c r="P51" s="4" t="s">
        <v>104</v>
      </c>
      <c r="Q51" s="4"/>
      <c r="R51" s="4"/>
      <c r="S51" s="4" t="s">
        <v>105</v>
      </c>
      <c r="T51" s="4" t="s">
        <v>106</v>
      </c>
    </row>
    <row r="52" spans="1:20" x14ac:dyDescent="0.15">
      <c r="A52" s="4" t="s">
        <v>179</v>
      </c>
      <c r="B52" s="4" t="s">
        <v>180</v>
      </c>
      <c r="C52" s="4" t="s">
        <v>180</v>
      </c>
      <c r="D52" s="4" t="s">
        <v>64</v>
      </c>
      <c r="E52" s="53"/>
      <c r="F52" s="58">
        <v>93.489684427423043</v>
      </c>
      <c r="G52" s="55">
        <v>96.324662837130788</v>
      </c>
      <c r="H52" s="55">
        <f>F52-G52</f>
        <v>-2.8349784097077446</v>
      </c>
      <c r="I52" s="4" t="s">
        <v>42</v>
      </c>
      <c r="J52" s="56">
        <v>5</v>
      </c>
      <c r="K52" s="4" t="s">
        <v>102</v>
      </c>
      <c r="L52" s="4">
        <v>41.652799999999999</v>
      </c>
      <c r="M52" s="4">
        <v>-69.999420000000001</v>
      </c>
      <c r="N52" s="4" t="s">
        <v>181</v>
      </c>
      <c r="O52" s="4"/>
      <c r="P52" s="4" t="s">
        <v>64</v>
      </c>
      <c r="Q52" s="4" t="s">
        <v>182</v>
      </c>
      <c r="R52" s="4"/>
      <c r="S52" s="4" t="s">
        <v>105</v>
      </c>
      <c r="T52" s="4" t="s">
        <v>106</v>
      </c>
    </row>
    <row r="53" spans="1:20" x14ac:dyDescent="0.15">
      <c r="A53" s="4" t="s">
        <v>183</v>
      </c>
      <c r="B53" s="4" t="s">
        <v>183</v>
      </c>
      <c r="C53" s="4" t="s">
        <v>43</v>
      </c>
      <c r="D53" s="4" t="s">
        <v>44</v>
      </c>
      <c r="E53" s="53" t="s">
        <v>20</v>
      </c>
      <c r="F53" s="57">
        <v>42.42387409965967</v>
      </c>
      <c r="G53" s="55">
        <v>41.695239854566537</v>
      </c>
      <c r="H53" s="55">
        <f t="shared" ref="H53:H105" si="1">F53-G53</f>
        <v>0.7286342450931329</v>
      </c>
      <c r="I53" s="4" t="s">
        <v>20</v>
      </c>
      <c r="J53" s="56">
        <v>5</v>
      </c>
      <c r="K53" s="4" t="s">
        <v>102</v>
      </c>
      <c r="L53" s="4">
        <v>41.789299999999997</v>
      </c>
      <c r="M53" s="4">
        <v>-69.983949999999993</v>
      </c>
      <c r="N53" s="4" t="s">
        <v>184</v>
      </c>
      <c r="O53" s="4"/>
      <c r="P53" s="4" t="s">
        <v>185</v>
      </c>
      <c r="Q53" s="4"/>
      <c r="R53" s="4"/>
      <c r="S53" s="4" t="s">
        <v>105</v>
      </c>
      <c r="T53" s="4" t="s">
        <v>106</v>
      </c>
    </row>
    <row r="54" spans="1:20" x14ac:dyDescent="0.15">
      <c r="A54" s="4" t="s">
        <v>186</v>
      </c>
      <c r="B54" s="4" t="s">
        <v>186</v>
      </c>
      <c r="C54" s="4" t="s">
        <v>43</v>
      </c>
      <c r="D54" s="4" t="s">
        <v>44</v>
      </c>
      <c r="E54" s="53"/>
      <c r="F54" s="57">
        <v>61.113689041150565</v>
      </c>
      <c r="G54" s="55">
        <v>61.380648392879536</v>
      </c>
      <c r="H54" s="55">
        <f t="shared" si="1"/>
        <v>-0.26695935172897123</v>
      </c>
      <c r="I54" s="4" t="s">
        <v>20</v>
      </c>
      <c r="J54" s="56">
        <v>5</v>
      </c>
      <c r="K54" s="4" t="s">
        <v>102</v>
      </c>
      <c r="L54" s="4">
        <v>41.7956</v>
      </c>
      <c r="M54" s="4">
        <v>-69.978980000000007</v>
      </c>
      <c r="N54" s="4" t="s">
        <v>184</v>
      </c>
      <c r="O54" s="4"/>
      <c r="P54" s="4" t="s">
        <v>185</v>
      </c>
      <c r="Q54" s="4"/>
      <c r="R54" s="4"/>
      <c r="S54" s="4" t="s">
        <v>105</v>
      </c>
      <c r="T54" s="4" t="s">
        <v>106</v>
      </c>
    </row>
    <row r="55" spans="1:20" x14ac:dyDescent="0.15">
      <c r="A55" s="4" t="s">
        <v>187</v>
      </c>
      <c r="B55" s="4" t="s">
        <v>187</v>
      </c>
      <c r="C55" s="4" t="s">
        <v>43</v>
      </c>
      <c r="D55" s="4" t="s">
        <v>44</v>
      </c>
      <c r="E55" s="53"/>
      <c r="F55" s="57">
        <v>58.75418473241831</v>
      </c>
      <c r="G55" s="55">
        <v>57.643482370043486</v>
      </c>
      <c r="H55" s="55">
        <f t="shared" si="1"/>
        <v>1.1107023623748233</v>
      </c>
      <c r="I55" s="4" t="s">
        <v>20</v>
      </c>
      <c r="J55" s="56">
        <v>5</v>
      </c>
      <c r="K55" s="4" t="s">
        <v>102</v>
      </c>
      <c r="L55" s="4">
        <v>41.801029999999997</v>
      </c>
      <c r="M55" s="4">
        <v>-69.974500000000006</v>
      </c>
      <c r="N55" s="4" t="s">
        <v>184</v>
      </c>
      <c r="O55" s="4"/>
      <c r="P55" s="4" t="s">
        <v>185</v>
      </c>
      <c r="Q55" s="4"/>
      <c r="R55" s="4"/>
      <c r="S55" s="4" t="s">
        <v>105</v>
      </c>
      <c r="T55" s="4" t="s">
        <v>106</v>
      </c>
    </row>
    <row r="56" spans="1:20" x14ac:dyDescent="0.15">
      <c r="A56" s="4" t="s">
        <v>188</v>
      </c>
      <c r="B56" s="4" t="s">
        <v>188</v>
      </c>
      <c r="C56" s="4" t="s">
        <v>43</v>
      </c>
      <c r="D56" s="4" t="s">
        <v>189</v>
      </c>
      <c r="E56" s="53"/>
      <c r="F56" s="57">
        <v>62.947007505671536</v>
      </c>
      <c r="G56" s="55">
        <v>58.388133959303694</v>
      </c>
      <c r="H56" s="55">
        <f t="shared" si="1"/>
        <v>4.5588735463678418</v>
      </c>
      <c r="I56" s="4" t="s">
        <v>20</v>
      </c>
      <c r="J56" s="56">
        <v>5</v>
      </c>
      <c r="K56" s="4" t="s">
        <v>102</v>
      </c>
      <c r="L56" s="4">
        <v>41.806930000000001</v>
      </c>
      <c r="M56" s="4">
        <v>-69.966179999999994</v>
      </c>
      <c r="N56" s="4" t="s">
        <v>184</v>
      </c>
      <c r="O56" s="4"/>
      <c r="P56" s="4" t="s">
        <v>170</v>
      </c>
      <c r="Q56" s="4"/>
      <c r="R56" s="4"/>
      <c r="S56" s="4" t="s">
        <v>105</v>
      </c>
      <c r="T56" s="4" t="s">
        <v>106</v>
      </c>
    </row>
    <row r="57" spans="1:20" x14ac:dyDescent="0.15">
      <c r="A57" s="4" t="s">
        <v>190</v>
      </c>
      <c r="B57" s="4" t="s">
        <v>190</v>
      </c>
      <c r="C57" s="4" t="s">
        <v>43</v>
      </c>
      <c r="D57" s="4" t="s">
        <v>189</v>
      </c>
      <c r="E57" s="53"/>
      <c r="F57" s="59">
        <v>67.623455230100745</v>
      </c>
      <c r="G57" s="55">
        <v>65.644636000344391</v>
      </c>
      <c r="H57" s="55">
        <f t="shared" si="1"/>
        <v>1.978819229756354</v>
      </c>
      <c r="I57" s="4" t="s">
        <v>42</v>
      </c>
      <c r="J57" s="56">
        <v>5</v>
      </c>
      <c r="K57" s="4" t="s">
        <v>102</v>
      </c>
      <c r="L57" s="4">
        <v>41.812899999999999</v>
      </c>
      <c r="M57" s="4">
        <v>-69.964100000000002</v>
      </c>
      <c r="N57" s="4" t="s">
        <v>184</v>
      </c>
      <c r="O57" s="4"/>
      <c r="P57" s="4" t="s">
        <v>170</v>
      </c>
      <c r="Q57" s="4"/>
      <c r="R57" s="4"/>
      <c r="S57" s="4" t="s">
        <v>105</v>
      </c>
      <c r="T57" s="4" t="s">
        <v>106</v>
      </c>
    </row>
    <row r="58" spans="1:20" x14ac:dyDescent="0.15">
      <c r="A58" s="4" t="s">
        <v>191</v>
      </c>
      <c r="B58" s="4" t="s">
        <v>191</v>
      </c>
      <c r="C58" s="4" t="s">
        <v>43</v>
      </c>
      <c r="D58" s="4" t="s">
        <v>189</v>
      </c>
      <c r="E58" s="53"/>
      <c r="F58" s="59">
        <v>86.301676642507942</v>
      </c>
      <c r="G58" s="55">
        <v>82.025800588983913</v>
      </c>
      <c r="H58" s="55">
        <f t="shared" si="1"/>
        <v>4.2758760535240299</v>
      </c>
      <c r="I58" s="4" t="s">
        <v>42</v>
      </c>
      <c r="J58" s="56">
        <v>5</v>
      </c>
      <c r="K58" s="4" t="s">
        <v>102</v>
      </c>
      <c r="L58" s="4">
        <v>41.811219999999999</v>
      </c>
      <c r="M58" s="4">
        <v>-69.951750000000004</v>
      </c>
      <c r="N58" s="4" t="s">
        <v>184</v>
      </c>
      <c r="O58" s="4"/>
      <c r="P58" s="4" t="s">
        <v>170</v>
      </c>
      <c r="Q58" s="4"/>
      <c r="R58" s="4"/>
      <c r="S58" s="4" t="s">
        <v>105</v>
      </c>
      <c r="T58" s="4" t="s">
        <v>106</v>
      </c>
    </row>
    <row r="59" spans="1:20" x14ac:dyDescent="0.15">
      <c r="A59" s="4" t="s">
        <v>192</v>
      </c>
      <c r="B59" s="4" t="s">
        <v>192</v>
      </c>
      <c r="C59" s="4" t="s">
        <v>43</v>
      </c>
      <c r="D59" s="4" t="s">
        <v>189</v>
      </c>
      <c r="E59" s="53"/>
      <c r="F59" s="59">
        <v>69.906921358674666</v>
      </c>
      <c r="G59" s="55">
        <v>66.93265558337778</v>
      </c>
      <c r="H59" s="55">
        <f t="shared" si="1"/>
        <v>2.9742657752968853</v>
      </c>
      <c r="I59" s="4" t="s">
        <v>42</v>
      </c>
      <c r="J59" s="56">
        <v>5</v>
      </c>
      <c r="K59" s="4" t="s">
        <v>102</v>
      </c>
      <c r="L59" s="4">
        <v>41.810630000000003</v>
      </c>
      <c r="M59" s="4">
        <v>-69.957949999999997</v>
      </c>
      <c r="N59" s="4" t="s">
        <v>184</v>
      </c>
      <c r="O59" s="4"/>
      <c r="P59" s="4" t="s">
        <v>170</v>
      </c>
      <c r="Q59" s="4"/>
      <c r="R59" s="4"/>
      <c r="S59" s="4" t="s">
        <v>105</v>
      </c>
      <c r="T59" s="4" t="s">
        <v>106</v>
      </c>
    </row>
    <row r="60" spans="1:20" x14ac:dyDescent="0.15">
      <c r="A60" s="4" t="s">
        <v>193</v>
      </c>
      <c r="B60" s="4" t="s">
        <v>193</v>
      </c>
      <c r="C60" s="4" t="s">
        <v>43</v>
      </c>
      <c r="D60" s="4" t="s">
        <v>189</v>
      </c>
      <c r="E60" s="53"/>
      <c r="F60" s="59">
        <v>84.800520021840185</v>
      </c>
      <c r="G60" s="55">
        <v>87.843937938039787</v>
      </c>
      <c r="H60" s="55">
        <f t="shared" si="1"/>
        <v>-3.0434179161996013</v>
      </c>
      <c r="I60" s="4" t="s">
        <v>42</v>
      </c>
      <c r="J60" s="56">
        <v>5</v>
      </c>
      <c r="K60" s="4" t="s">
        <v>102</v>
      </c>
      <c r="L60" s="4">
        <v>41.810380000000002</v>
      </c>
      <c r="M60" s="4">
        <v>-69.947019999999995</v>
      </c>
      <c r="N60" s="4" t="s">
        <v>184</v>
      </c>
      <c r="O60" s="4"/>
      <c r="P60" s="4" t="s">
        <v>170</v>
      </c>
      <c r="Q60" s="4"/>
      <c r="R60" s="4"/>
      <c r="S60" s="4" t="s">
        <v>105</v>
      </c>
      <c r="T60" s="4" t="s">
        <v>106</v>
      </c>
    </row>
    <row r="61" spans="1:20" x14ac:dyDescent="0.15">
      <c r="A61" s="4" t="s">
        <v>194</v>
      </c>
      <c r="B61" s="4" t="s">
        <v>194</v>
      </c>
      <c r="C61" s="4" t="s">
        <v>43</v>
      </c>
      <c r="D61" s="4" t="s">
        <v>189</v>
      </c>
      <c r="E61" s="53"/>
      <c r="F61" s="57">
        <v>61.37377477226287</v>
      </c>
      <c r="G61" s="55">
        <v>61.577024111240824</v>
      </c>
      <c r="H61" s="55">
        <f t="shared" si="1"/>
        <v>-0.20324933897795461</v>
      </c>
      <c r="I61" s="4" t="s">
        <v>20</v>
      </c>
      <c r="J61" s="56">
        <v>5</v>
      </c>
      <c r="K61" s="4" t="s">
        <v>102</v>
      </c>
      <c r="L61" s="4">
        <v>41.797080000000001</v>
      </c>
      <c r="M61" s="4">
        <v>-69.947299999999998</v>
      </c>
      <c r="N61" s="4" t="s">
        <v>184</v>
      </c>
      <c r="O61" s="4"/>
      <c r="P61" s="4" t="s">
        <v>170</v>
      </c>
      <c r="Q61" s="4"/>
      <c r="R61" s="4"/>
      <c r="S61" s="4" t="s">
        <v>105</v>
      </c>
      <c r="T61" s="4" t="s">
        <v>106</v>
      </c>
    </row>
    <row r="62" spans="1:20" x14ac:dyDescent="0.15">
      <c r="A62" s="4" t="s">
        <v>195</v>
      </c>
      <c r="B62" s="4" t="s">
        <v>195</v>
      </c>
      <c r="C62" s="4" t="s">
        <v>43</v>
      </c>
      <c r="D62" s="4" t="s">
        <v>189</v>
      </c>
      <c r="E62" s="53"/>
      <c r="F62" s="57">
        <v>30.339218053338566</v>
      </c>
      <c r="G62" s="55">
        <v>34.628808726690075</v>
      </c>
      <c r="H62" s="55">
        <f t="shared" si="1"/>
        <v>-4.2895906733515083</v>
      </c>
      <c r="I62" s="4" t="s">
        <v>20</v>
      </c>
      <c r="J62" s="56">
        <v>5</v>
      </c>
      <c r="K62" s="4" t="s">
        <v>102</v>
      </c>
      <c r="L62" s="4">
        <v>41.794879999999999</v>
      </c>
      <c r="M62" s="4">
        <v>-69.950720000000004</v>
      </c>
      <c r="N62" s="4" t="s">
        <v>184</v>
      </c>
      <c r="O62" s="4"/>
      <c r="P62" s="4" t="s">
        <v>170</v>
      </c>
      <c r="Q62" s="4"/>
      <c r="R62" s="4"/>
      <c r="S62" s="4" t="s">
        <v>105</v>
      </c>
      <c r="T62" s="4" t="s">
        <v>106</v>
      </c>
    </row>
    <row r="63" spans="1:20" x14ac:dyDescent="0.15">
      <c r="A63" s="4" t="s">
        <v>196</v>
      </c>
      <c r="B63" s="4" t="s">
        <v>196</v>
      </c>
      <c r="C63" s="4" t="s">
        <v>43</v>
      </c>
      <c r="D63" s="4" t="s">
        <v>189</v>
      </c>
      <c r="E63" s="53"/>
      <c r="F63" s="57">
        <v>55.026693109165933</v>
      </c>
      <c r="G63" s="55">
        <v>56.510601800153879</v>
      </c>
      <c r="H63" s="55">
        <f t="shared" si="1"/>
        <v>-1.4839086909879455</v>
      </c>
      <c r="I63" s="4" t="s">
        <v>20</v>
      </c>
      <c r="J63" s="56">
        <v>5</v>
      </c>
      <c r="K63" s="4" t="s">
        <v>102</v>
      </c>
      <c r="L63" s="4">
        <v>41.795180000000002</v>
      </c>
      <c r="M63" s="4">
        <v>-69.955020000000005</v>
      </c>
      <c r="N63" s="4" t="s">
        <v>184</v>
      </c>
      <c r="O63" s="4"/>
      <c r="P63" s="4" t="s">
        <v>170</v>
      </c>
      <c r="Q63" s="4"/>
      <c r="R63" s="4"/>
      <c r="S63" s="4" t="s">
        <v>105</v>
      </c>
      <c r="T63" s="4" t="s">
        <v>106</v>
      </c>
    </row>
    <row r="64" spans="1:20" x14ac:dyDescent="0.15">
      <c r="A64" s="4" t="s">
        <v>197</v>
      </c>
      <c r="B64" s="4" t="s">
        <v>197</v>
      </c>
      <c r="C64" s="4" t="s">
        <v>43</v>
      </c>
      <c r="D64" s="4" t="s">
        <v>189</v>
      </c>
      <c r="E64" s="53"/>
      <c r="F64" s="59">
        <v>66.943504805529315</v>
      </c>
      <c r="G64" s="55">
        <v>67.74225431593382</v>
      </c>
      <c r="H64" s="55">
        <f t="shared" si="1"/>
        <v>-0.79874951040450526</v>
      </c>
      <c r="I64" s="4" t="s">
        <v>42</v>
      </c>
      <c r="J64" s="56">
        <v>5</v>
      </c>
      <c r="K64" s="4" t="s">
        <v>102</v>
      </c>
      <c r="L64" s="4">
        <v>41.823979999999999</v>
      </c>
      <c r="M64" s="4">
        <v>-69.963899999999995</v>
      </c>
      <c r="N64" s="4" t="s">
        <v>184</v>
      </c>
      <c r="O64" s="4"/>
      <c r="P64" s="4" t="s">
        <v>170</v>
      </c>
      <c r="Q64" s="4"/>
      <c r="R64" s="4"/>
      <c r="S64" s="4" t="s">
        <v>105</v>
      </c>
      <c r="T64" s="4" t="s">
        <v>106</v>
      </c>
    </row>
    <row r="65" spans="1:20" x14ac:dyDescent="0.15">
      <c r="A65" s="4" t="s">
        <v>198</v>
      </c>
      <c r="B65" s="4" t="s">
        <v>198</v>
      </c>
      <c r="C65" s="4" t="s">
        <v>43</v>
      </c>
      <c r="D65" s="4" t="s">
        <v>189</v>
      </c>
      <c r="E65" s="53"/>
      <c r="F65" s="59">
        <v>65.645480985851847</v>
      </c>
      <c r="G65" s="55">
        <v>66.536452991497384</v>
      </c>
      <c r="H65" s="55">
        <f t="shared" si="1"/>
        <v>-0.89097200564553702</v>
      </c>
      <c r="I65" s="4" t="s">
        <v>42</v>
      </c>
      <c r="J65" s="56">
        <v>5</v>
      </c>
      <c r="K65" s="4" t="s">
        <v>102</v>
      </c>
      <c r="L65" s="4">
        <v>41.82808</v>
      </c>
      <c r="M65" s="4">
        <v>-69.966729999999998</v>
      </c>
      <c r="N65" s="4" t="s">
        <v>184</v>
      </c>
      <c r="O65" s="4"/>
      <c r="P65" s="4" t="s">
        <v>170</v>
      </c>
      <c r="Q65" s="4"/>
      <c r="R65" s="4"/>
      <c r="S65" s="4" t="s">
        <v>105</v>
      </c>
      <c r="T65" s="4" t="s">
        <v>106</v>
      </c>
    </row>
    <row r="66" spans="1:20" x14ac:dyDescent="0.15">
      <c r="A66" s="4" t="s">
        <v>199</v>
      </c>
      <c r="B66" s="4" t="s">
        <v>199</v>
      </c>
      <c r="C66" s="4" t="s">
        <v>43</v>
      </c>
      <c r="D66" s="4" t="s">
        <v>189</v>
      </c>
      <c r="E66" s="53"/>
      <c r="F66" s="57">
        <v>41.882354227356473</v>
      </c>
      <c r="G66" s="55">
        <v>40.120214261385627</v>
      </c>
      <c r="H66" s="55">
        <f t="shared" si="1"/>
        <v>1.7621399659708459</v>
      </c>
      <c r="I66" s="4" t="s">
        <v>20</v>
      </c>
      <c r="J66" s="56">
        <v>5</v>
      </c>
      <c r="K66" s="4" t="s">
        <v>102</v>
      </c>
      <c r="L66" s="4">
        <v>41.835680000000004</v>
      </c>
      <c r="M66" s="4">
        <v>-69.971429999999998</v>
      </c>
      <c r="N66" s="4" t="s">
        <v>184</v>
      </c>
      <c r="O66" s="4"/>
      <c r="P66" s="4" t="s">
        <v>170</v>
      </c>
      <c r="Q66" s="4"/>
      <c r="R66" s="4"/>
      <c r="S66" s="4" t="s">
        <v>105</v>
      </c>
      <c r="T66" s="4" t="s">
        <v>106</v>
      </c>
    </row>
    <row r="67" spans="1:20" x14ac:dyDescent="0.15">
      <c r="A67" s="31">
        <v>534</v>
      </c>
      <c r="B67" s="4" t="s">
        <v>200</v>
      </c>
      <c r="C67" s="4" t="s">
        <v>201</v>
      </c>
      <c r="D67" s="4" t="s">
        <v>24</v>
      </c>
      <c r="E67" s="53" t="s">
        <v>20</v>
      </c>
      <c r="F67" s="4">
        <v>61.740092173545534</v>
      </c>
      <c r="G67" s="55">
        <v>63.418577046490476</v>
      </c>
      <c r="H67" s="55">
        <f t="shared" si="1"/>
        <v>-1.6784848729449422</v>
      </c>
      <c r="I67" s="4" t="s">
        <v>20</v>
      </c>
      <c r="J67" s="56">
        <v>5</v>
      </c>
      <c r="K67" s="4" t="s">
        <v>102</v>
      </c>
      <c r="L67" s="4">
        <v>41.539000000000001</v>
      </c>
      <c r="M67" s="4">
        <v>-70.638000000000005</v>
      </c>
      <c r="N67" s="4" t="s">
        <v>103</v>
      </c>
      <c r="O67" s="4"/>
      <c r="P67" s="4" t="s">
        <v>104</v>
      </c>
      <c r="Q67" s="4"/>
      <c r="R67" s="4"/>
      <c r="S67" s="4" t="s">
        <v>105</v>
      </c>
      <c r="T67" s="4" t="s">
        <v>106</v>
      </c>
    </row>
    <row r="68" spans="1:20" x14ac:dyDescent="0.15">
      <c r="A68" s="31">
        <v>110</v>
      </c>
      <c r="B68" s="4" t="s">
        <v>202</v>
      </c>
      <c r="C68" s="4" t="s">
        <v>202</v>
      </c>
      <c r="D68" s="4" t="s">
        <v>24</v>
      </c>
      <c r="E68" s="53"/>
      <c r="F68" s="4">
        <v>73.991183906413099</v>
      </c>
      <c r="G68" s="55">
        <v>79.457707034439224</v>
      </c>
      <c r="H68" s="55">
        <f t="shared" si="1"/>
        <v>-5.4665231280261253</v>
      </c>
      <c r="I68" s="4" t="s">
        <v>42</v>
      </c>
      <c r="J68" s="56">
        <v>5</v>
      </c>
      <c r="K68" s="4" t="s">
        <v>102</v>
      </c>
      <c r="L68" s="4">
        <v>41.761000000000003</v>
      </c>
      <c r="M68" s="4">
        <v>-70.114000000000004</v>
      </c>
      <c r="N68" s="4" t="s">
        <v>103</v>
      </c>
      <c r="O68" s="4"/>
      <c r="P68" s="4" t="s">
        <v>168</v>
      </c>
      <c r="Q68" s="4"/>
      <c r="R68" s="4"/>
      <c r="S68" s="4" t="s">
        <v>105</v>
      </c>
      <c r="T68" s="4" t="s">
        <v>106</v>
      </c>
    </row>
    <row r="69" spans="1:20" x14ac:dyDescent="0.15">
      <c r="A69" s="31">
        <v>25</v>
      </c>
      <c r="B69" s="4" t="s">
        <v>203</v>
      </c>
      <c r="C69" s="4" t="s">
        <v>45</v>
      </c>
      <c r="D69" s="4" t="s">
        <v>24</v>
      </c>
      <c r="E69" s="53"/>
      <c r="F69" s="4">
        <v>76.201037022062692</v>
      </c>
      <c r="G69" s="55">
        <v>74.717146344881513</v>
      </c>
      <c r="H69" s="55">
        <f t="shared" si="1"/>
        <v>1.4838906771811793</v>
      </c>
      <c r="I69" s="4" t="s">
        <v>42</v>
      </c>
      <c r="J69" s="56">
        <v>5</v>
      </c>
      <c r="K69" s="4" t="s">
        <v>102</v>
      </c>
      <c r="L69" s="4">
        <v>41.991</v>
      </c>
      <c r="M69" s="4">
        <v>-70.072999999999993</v>
      </c>
      <c r="N69" s="4" t="s">
        <v>103</v>
      </c>
      <c r="O69" s="4"/>
      <c r="P69" s="4" t="s">
        <v>104</v>
      </c>
      <c r="Q69" s="4"/>
      <c r="R69" s="4"/>
      <c r="S69" s="4" t="s">
        <v>105</v>
      </c>
      <c r="T69" s="4" t="s">
        <v>106</v>
      </c>
    </row>
    <row r="70" spans="1:20" x14ac:dyDescent="0.15">
      <c r="A70" s="31">
        <v>117</v>
      </c>
      <c r="B70" s="4" t="s">
        <v>204</v>
      </c>
      <c r="C70" s="4" t="s">
        <v>45</v>
      </c>
      <c r="D70" s="4" t="s">
        <v>24</v>
      </c>
      <c r="E70" s="53" t="s">
        <v>20</v>
      </c>
      <c r="F70" s="4">
        <v>58.722075501400148</v>
      </c>
      <c r="G70" s="55">
        <v>56.96801338287505</v>
      </c>
      <c r="H70" s="55">
        <f t="shared" si="1"/>
        <v>1.7540621185250984</v>
      </c>
      <c r="I70" s="4" t="s">
        <v>20</v>
      </c>
      <c r="J70" s="56">
        <v>5</v>
      </c>
      <c r="K70" s="4" t="s">
        <v>102</v>
      </c>
      <c r="L70" s="4">
        <v>41.991999999999997</v>
      </c>
      <c r="M70" s="4">
        <v>-70.070999999999998</v>
      </c>
      <c r="N70" s="4" t="s">
        <v>103</v>
      </c>
      <c r="O70" s="4"/>
      <c r="P70" s="4" t="s">
        <v>104</v>
      </c>
      <c r="Q70" s="4"/>
      <c r="R70" s="4"/>
      <c r="S70" s="4" t="s">
        <v>105</v>
      </c>
      <c r="T70" s="4" t="s">
        <v>106</v>
      </c>
    </row>
    <row r="71" spans="1:20" x14ac:dyDescent="0.15">
      <c r="A71" s="31">
        <v>536</v>
      </c>
      <c r="B71" s="4" t="s">
        <v>205</v>
      </c>
      <c r="C71" s="4" t="s">
        <v>46</v>
      </c>
      <c r="D71" s="4" t="s">
        <v>24</v>
      </c>
      <c r="E71" s="53" t="s">
        <v>20</v>
      </c>
      <c r="F71" s="4">
        <v>48.332451433449364</v>
      </c>
      <c r="G71" s="55">
        <v>45.190901007375977</v>
      </c>
      <c r="H71" s="55">
        <f t="shared" si="1"/>
        <v>3.1415504260733869</v>
      </c>
      <c r="I71" s="4" t="s">
        <v>20</v>
      </c>
      <c r="J71" s="56">
        <v>5</v>
      </c>
      <c r="K71" s="4" t="s">
        <v>102</v>
      </c>
      <c r="L71" s="4">
        <v>41.649000000000001</v>
      </c>
      <c r="M71" s="4">
        <v>-70.222999999999999</v>
      </c>
      <c r="N71" s="4" t="s">
        <v>103</v>
      </c>
      <c r="O71" s="4"/>
      <c r="P71" s="4" t="s">
        <v>104</v>
      </c>
      <c r="Q71" s="4"/>
      <c r="R71" s="4"/>
      <c r="S71" s="4" t="s">
        <v>105</v>
      </c>
      <c r="T71" s="4" t="s">
        <v>106</v>
      </c>
    </row>
    <row r="72" spans="1:20" x14ac:dyDescent="0.15">
      <c r="A72" s="4" t="s">
        <v>206</v>
      </c>
      <c r="B72" s="4" t="s">
        <v>207</v>
      </c>
      <c r="C72" s="4" t="s">
        <v>47</v>
      </c>
      <c r="D72" s="4" t="s">
        <v>28</v>
      </c>
      <c r="E72" s="53"/>
      <c r="F72" s="4">
        <v>55</v>
      </c>
      <c r="G72" s="55">
        <v>57</v>
      </c>
      <c r="H72" s="55">
        <f t="shared" si="1"/>
        <v>-2</v>
      </c>
      <c r="I72" s="4" t="s">
        <v>20</v>
      </c>
      <c r="J72" s="56">
        <v>5</v>
      </c>
      <c r="K72" s="4" t="s">
        <v>102</v>
      </c>
      <c r="L72" s="4">
        <v>41.728960000000001</v>
      </c>
      <c r="M72" s="4">
        <v>-70.61327</v>
      </c>
      <c r="N72" s="4" t="s">
        <v>131</v>
      </c>
      <c r="O72" s="4"/>
      <c r="P72" s="4" t="s">
        <v>132</v>
      </c>
      <c r="Q72" s="4"/>
      <c r="R72" s="4"/>
      <c r="S72" s="4" t="s">
        <v>105</v>
      </c>
      <c r="T72" s="4" t="s">
        <v>106</v>
      </c>
    </row>
    <row r="73" spans="1:20" x14ac:dyDescent="0.15">
      <c r="A73" s="4" t="s">
        <v>208</v>
      </c>
      <c r="B73" s="4" t="s">
        <v>209</v>
      </c>
      <c r="C73" s="4" t="s">
        <v>47</v>
      </c>
      <c r="D73" s="4" t="s">
        <v>28</v>
      </c>
      <c r="E73" s="53"/>
      <c r="F73" s="4">
        <v>38</v>
      </c>
      <c r="G73" s="55">
        <v>40</v>
      </c>
      <c r="H73" s="55">
        <f t="shared" si="1"/>
        <v>-2</v>
      </c>
      <c r="I73" s="4" t="s">
        <v>20</v>
      </c>
      <c r="J73" s="56">
        <v>5</v>
      </c>
      <c r="K73" s="4" t="s">
        <v>102</v>
      </c>
      <c r="L73" s="4">
        <v>41.725439999999999</v>
      </c>
      <c r="M73" s="4">
        <v>-70.610749999999996</v>
      </c>
      <c r="N73" s="4" t="s">
        <v>131</v>
      </c>
      <c r="O73" s="4"/>
      <c r="P73" s="4" t="s">
        <v>132</v>
      </c>
      <c r="Q73" s="4"/>
      <c r="R73" s="4"/>
      <c r="S73" s="4" t="s">
        <v>105</v>
      </c>
      <c r="T73" s="4" t="s">
        <v>106</v>
      </c>
    </row>
    <row r="74" spans="1:20" x14ac:dyDescent="0.15">
      <c r="A74" s="4" t="s">
        <v>210</v>
      </c>
      <c r="B74" s="4" t="s">
        <v>211</v>
      </c>
      <c r="C74" s="4" t="s">
        <v>47</v>
      </c>
      <c r="D74" s="4" t="s">
        <v>28</v>
      </c>
      <c r="E74" s="53" t="s">
        <v>20</v>
      </c>
      <c r="F74" s="4">
        <v>67</v>
      </c>
      <c r="G74" s="55">
        <v>69</v>
      </c>
      <c r="H74" s="55">
        <f t="shared" si="1"/>
        <v>-2</v>
      </c>
      <c r="I74" s="4" t="s">
        <v>42</v>
      </c>
      <c r="J74" s="56">
        <v>5</v>
      </c>
      <c r="K74" s="4" t="s">
        <v>102</v>
      </c>
      <c r="L74" s="4">
        <v>41.715020000000003</v>
      </c>
      <c r="M74" s="4">
        <v>-70.616739999999993</v>
      </c>
      <c r="N74" s="4" t="s">
        <v>131</v>
      </c>
      <c r="O74" s="4"/>
      <c r="P74" s="4" t="s">
        <v>132</v>
      </c>
      <c r="Q74" s="4"/>
      <c r="R74" s="4"/>
      <c r="S74" s="4" t="s">
        <v>105</v>
      </c>
      <c r="T74" s="4" t="s">
        <v>106</v>
      </c>
    </row>
    <row r="75" spans="1:20" x14ac:dyDescent="0.15">
      <c r="A75" s="4" t="s">
        <v>212</v>
      </c>
      <c r="B75" s="4" t="s">
        <v>213</v>
      </c>
      <c r="C75" s="4" t="s">
        <v>48</v>
      </c>
      <c r="D75" s="4" t="s">
        <v>49</v>
      </c>
      <c r="E75" s="53"/>
      <c r="F75" s="4">
        <v>80</v>
      </c>
      <c r="G75" s="55">
        <v>81.667177725296838</v>
      </c>
      <c r="H75" s="55">
        <f t="shared" si="1"/>
        <v>-1.6671777252968383</v>
      </c>
      <c r="I75" s="4" t="s">
        <v>42</v>
      </c>
      <c r="J75" s="56">
        <v>5</v>
      </c>
      <c r="K75" s="4" t="s">
        <v>102</v>
      </c>
      <c r="L75" s="4">
        <v>41.692329999999998</v>
      </c>
      <c r="M75" s="4">
        <v>-69.9392</v>
      </c>
      <c r="N75" s="4" t="s">
        <v>48</v>
      </c>
      <c r="O75" s="4"/>
      <c r="P75" s="4" t="s">
        <v>214</v>
      </c>
      <c r="Q75" s="4"/>
      <c r="R75" s="4"/>
      <c r="S75" s="4" t="s">
        <v>105</v>
      </c>
      <c r="T75" s="4" t="s">
        <v>106</v>
      </c>
    </row>
    <row r="76" spans="1:20" x14ac:dyDescent="0.15">
      <c r="A76" s="4" t="s">
        <v>215</v>
      </c>
      <c r="B76" s="4" t="s">
        <v>216</v>
      </c>
      <c r="C76" s="4" t="s">
        <v>48</v>
      </c>
      <c r="D76" s="4" t="s">
        <v>49</v>
      </c>
      <c r="E76" s="53" t="s">
        <v>20</v>
      </c>
      <c r="F76" s="4">
        <v>42.7</v>
      </c>
      <c r="G76" s="55">
        <v>47.459575244008569</v>
      </c>
      <c r="H76" s="55">
        <f t="shared" si="1"/>
        <v>-4.7595752440085661</v>
      </c>
      <c r="I76" s="4" t="s">
        <v>20</v>
      </c>
      <c r="J76" s="56">
        <v>5</v>
      </c>
      <c r="K76" s="4" t="s">
        <v>102</v>
      </c>
      <c r="L76" s="4">
        <v>41.707979999999999</v>
      </c>
      <c r="M76" s="4">
        <v>-69.982619999999997</v>
      </c>
      <c r="N76" s="4" t="s">
        <v>48</v>
      </c>
      <c r="O76" s="4"/>
      <c r="P76" s="4" t="s">
        <v>214</v>
      </c>
      <c r="Q76" s="4"/>
      <c r="R76" s="4"/>
      <c r="S76" s="4" t="s">
        <v>105</v>
      </c>
      <c r="T76" s="4" t="s">
        <v>106</v>
      </c>
    </row>
    <row r="77" spans="1:20" x14ac:dyDescent="0.15">
      <c r="A77" s="4" t="s">
        <v>217</v>
      </c>
      <c r="B77" s="4" t="s">
        <v>218</v>
      </c>
      <c r="C77" s="4" t="s">
        <v>48</v>
      </c>
      <c r="D77" s="4" t="s">
        <v>49</v>
      </c>
      <c r="E77" s="53"/>
      <c r="F77" s="4">
        <v>77.3</v>
      </c>
      <c r="G77" s="55">
        <v>82.521314033898719</v>
      </c>
      <c r="H77" s="55">
        <f t="shared" si="1"/>
        <v>-5.2213140338987216</v>
      </c>
      <c r="I77" s="4" t="s">
        <v>42</v>
      </c>
      <c r="J77" s="56">
        <v>5</v>
      </c>
      <c r="K77" s="4" t="s">
        <v>102</v>
      </c>
      <c r="L77" s="4">
        <v>41.714970000000001</v>
      </c>
      <c r="M77" s="4">
        <v>-69.976579999999998</v>
      </c>
      <c r="N77" s="4" t="s">
        <v>48</v>
      </c>
      <c r="O77" s="4"/>
      <c r="P77" s="4" t="s">
        <v>214</v>
      </c>
      <c r="Q77" s="4"/>
      <c r="R77" s="4"/>
      <c r="S77" s="4" t="s">
        <v>105</v>
      </c>
      <c r="T77" s="4" t="s">
        <v>106</v>
      </c>
    </row>
    <row r="78" spans="1:20" x14ac:dyDescent="0.15">
      <c r="A78" s="4" t="s">
        <v>219</v>
      </c>
      <c r="B78" s="4" t="s">
        <v>220</v>
      </c>
      <c r="C78" s="4" t="s">
        <v>48</v>
      </c>
      <c r="D78" s="4" t="s">
        <v>49</v>
      </c>
      <c r="E78" s="53"/>
      <c r="F78" s="4">
        <v>58.2</v>
      </c>
      <c r="G78" s="55">
        <v>61.091494874685125</v>
      </c>
      <c r="H78" s="55">
        <f t="shared" si="1"/>
        <v>-2.8914948746851223</v>
      </c>
      <c r="I78" s="4" t="s">
        <v>20</v>
      </c>
      <c r="J78" s="56">
        <v>5</v>
      </c>
      <c r="K78" s="4" t="s">
        <v>102</v>
      </c>
      <c r="L78" s="4">
        <v>41.711170000000003</v>
      </c>
      <c r="M78" s="4">
        <v>-69.996669999999995</v>
      </c>
      <c r="N78" s="4" t="s">
        <v>48</v>
      </c>
      <c r="O78" s="4"/>
      <c r="P78" s="4" t="s">
        <v>214</v>
      </c>
      <c r="Q78" s="4"/>
      <c r="R78" s="4"/>
      <c r="S78" s="4" t="s">
        <v>105</v>
      </c>
      <c r="T78" s="4" t="s">
        <v>106</v>
      </c>
    </row>
    <row r="79" spans="1:20" x14ac:dyDescent="0.15">
      <c r="A79" s="4" t="s">
        <v>221</v>
      </c>
      <c r="B79" s="4" t="s">
        <v>222</v>
      </c>
      <c r="C79" s="4" t="s">
        <v>48</v>
      </c>
      <c r="D79" s="4" t="s">
        <v>49</v>
      </c>
      <c r="E79" s="53"/>
      <c r="F79" s="4">
        <v>17.3</v>
      </c>
      <c r="G79" s="55">
        <v>23.353760330152959</v>
      </c>
      <c r="H79" s="55">
        <f t="shared" si="1"/>
        <v>-6.0537603301529579</v>
      </c>
      <c r="I79" s="4" t="s">
        <v>20</v>
      </c>
      <c r="J79" s="56">
        <v>5</v>
      </c>
      <c r="K79" s="4" t="s">
        <v>102</v>
      </c>
      <c r="L79" s="4">
        <v>41.704819999999998</v>
      </c>
      <c r="M79" s="4">
        <v>-70.007670000000005</v>
      </c>
      <c r="N79" s="4" t="s">
        <v>48</v>
      </c>
      <c r="O79" s="4"/>
      <c r="P79" s="4" t="s">
        <v>214</v>
      </c>
      <c r="Q79" s="4"/>
      <c r="R79" s="4"/>
      <c r="S79" s="4" t="s">
        <v>105</v>
      </c>
      <c r="T79" s="4" t="s">
        <v>106</v>
      </c>
    </row>
    <row r="80" spans="1:20" ht="14" x14ac:dyDescent="0.2">
      <c r="A80" s="4" t="s">
        <v>223</v>
      </c>
      <c r="B80" s="4" t="s">
        <v>224</v>
      </c>
      <c r="C80" s="4" t="s">
        <v>48</v>
      </c>
      <c r="D80" s="4" t="s">
        <v>214</v>
      </c>
      <c r="E80" s="53"/>
      <c r="F80" s="60">
        <v>84.6</v>
      </c>
      <c r="G80" s="55">
        <v>88.930048002060374</v>
      </c>
      <c r="H80" s="55">
        <f t="shared" si="1"/>
        <v>-4.33004800206038</v>
      </c>
      <c r="I80" s="4" t="s">
        <v>42</v>
      </c>
      <c r="J80" s="56">
        <v>5</v>
      </c>
      <c r="K80" s="4" t="s">
        <v>102</v>
      </c>
      <c r="L80" s="4">
        <v>41.716700000000003</v>
      </c>
      <c r="M80" s="4">
        <v>-69.992220000000003</v>
      </c>
      <c r="N80" s="4" t="s">
        <v>48</v>
      </c>
      <c r="O80" s="4"/>
      <c r="P80" s="4" t="s">
        <v>214</v>
      </c>
      <c r="Q80" s="4"/>
      <c r="R80" s="4"/>
      <c r="S80" s="4" t="s">
        <v>105</v>
      </c>
      <c r="T80" s="4" t="s">
        <v>106</v>
      </c>
    </row>
    <row r="81" spans="1:20" x14ac:dyDescent="0.15">
      <c r="A81" s="4" t="s">
        <v>225</v>
      </c>
      <c r="B81" s="4" t="s">
        <v>226</v>
      </c>
      <c r="C81" s="4" t="s">
        <v>48</v>
      </c>
      <c r="D81" s="4" t="s">
        <v>214</v>
      </c>
      <c r="E81" s="53"/>
      <c r="F81" s="4">
        <v>74.599999999999994</v>
      </c>
      <c r="G81" s="55">
        <v>79.212532670459368</v>
      </c>
      <c r="H81" s="55">
        <f t="shared" si="1"/>
        <v>-4.6125326704593732</v>
      </c>
      <c r="I81" s="4" t="s">
        <v>42</v>
      </c>
      <c r="J81" s="56">
        <v>5</v>
      </c>
      <c r="K81" s="4" t="s">
        <v>102</v>
      </c>
      <c r="L81" s="4">
        <v>41.73462</v>
      </c>
      <c r="M81" s="4">
        <v>-69.972830000000002</v>
      </c>
      <c r="N81" s="4" t="s">
        <v>48</v>
      </c>
      <c r="O81" s="4"/>
      <c r="P81" s="4" t="s">
        <v>214</v>
      </c>
      <c r="Q81" s="4"/>
      <c r="R81" s="4"/>
      <c r="S81" s="4" t="s">
        <v>105</v>
      </c>
      <c r="T81" s="4" t="s">
        <v>106</v>
      </c>
    </row>
    <row r="82" spans="1:20" x14ac:dyDescent="0.15">
      <c r="A82" s="4" t="s">
        <v>227</v>
      </c>
      <c r="B82" s="4" t="s">
        <v>228</v>
      </c>
      <c r="C82" s="4" t="s">
        <v>48</v>
      </c>
      <c r="D82" s="4" t="s">
        <v>214</v>
      </c>
      <c r="E82" s="53"/>
      <c r="F82" s="4">
        <v>41</v>
      </c>
      <c r="G82" s="55">
        <v>44.38255203891287</v>
      </c>
      <c r="H82" s="55">
        <f t="shared" si="1"/>
        <v>-3.3825520389128698</v>
      </c>
      <c r="I82" s="4" t="s">
        <v>20</v>
      </c>
      <c r="J82" s="56">
        <v>5</v>
      </c>
      <c r="K82" s="4" t="s">
        <v>102</v>
      </c>
      <c r="L82" s="4">
        <v>41.72045</v>
      </c>
      <c r="M82" s="4">
        <v>-69.996970000000005</v>
      </c>
      <c r="N82" s="4" t="s">
        <v>48</v>
      </c>
      <c r="O82" s="4"/>
      <c r="P82" s="4" t="s">
        <v>214</v>
      </c>
      <c r="Q82" s="4"/>
      <c r="R82" s="4"/>
      <c r="S82" s="4" t="s">
        <v>105</v>
      </c>
      <c r="T82" s="4" t="s">
        <v>106</v>
      </c>
    </row>
    <row r="83" spans="1:20" x14ac:dyDescent="0.15">
      <c r="A83" s="4" t="s">
        <v>229</v>
      </c>
      <c r="B83" s="4" t="s">
        <v>230</v>
      </c>
      <c r="C83" s="4" t="s">
        <v>48</v>
      </c>
      <c r="D83" s="4" t="s">
        <v>214</v>
      </c>
      <c r="E83" s="53"/>
      <c r="F83" s="4">
        <v>57.6</v>
      </c>
      <c r="G83" s="55">
        <v>61.922769706899501</v>
      </c>
      <c r="H83" s="55">
        <f t="shared" si="1"/>
        <v>-4.3227697068994999</v>
      </c>
      <c r="I83" s="4" t="s">
        <v>20</v>
      </c>
      <c r="J83" s="56">
        <v>5</v>
      </c>
      <c r="K83" s="4" t="s">
        <v>102</v>
      </c>
      <c r="L83" s="4">
        <v>41.737929999999999</v>
      </c>
      <c r="M83" s="4">
        <v>-69.9803</v>
      </c>
      <c r="N83" s="4" t="s">
        <v>48</v>
      </c>
      <c r="O83" s="4"/>
      <c r="P83" s="4" t="s">
        <v>214</v>
      </c>
      <c r="Q83" s="4"/>
      <c r="R83" s="4"/>
      <c r="S83" s="4" t="s">
        <v>105</v>
      </c>
      <c r="T83" s="4" t="s">
        <v>106</v>
      </c>
    </row>
    <row r="84" spans="1:20" x14ac:dyDescent="0.15">
      <c r="A84" s="4" t="s">
        <v>231</v>
      </c>
      <c r="B84" s="4" t="s">
        <v>232</v>
      </c>
      <c r="C84" s="4" t="s">
        <v>48</v>
      </c>
      <c r="D84" s="4" t="s">
        <v>214</v>
      </c>
      <c r="E84" s="53"/>
      <c r="F84" s="4">
        <v>45.5</v>
      </c>
      <c r="G84" s="55">
        <v>46.07704634940314</v>
      </c>
      <c r="H84" s="55">
        <f t="shared" si="1"/>
        <v>-0.57704634940314037</v>
      </c>
      <c r="I84" s="4" t="s">
        <v>20</v>
      </c>
      <c r="J84" s="56">
        <v>5</v>
      </c>
      <c r="K84" s="4" t="s">
        <v>102</v>
      </c>
      <c r="L84" s="4">
        <v>41.755119999999998</v>
      </c>
      <c r="M84" s="4">
        <v>-69.969570000000004</v>
      </c>
      <c r="N84" s="4" t="s">
        <v>48</v>
      </c>
      <c r="O84" s="4"/>
      <c r="P84" s="4" t="s">
        <v>214</v>
      </c>
      <c r="Q84" s="4"/>
      <c r="R84" s="4"/>
      <c r="S84" s="4" t="s">
        <v>105</v>
      </c>
      <c r="T84" s="4" t="s">
        <v>106</v>
      </c>
    </row>
    <row r="85" spans="1:20" x14ac:dyDescent="0.15">
      <c r="A85" s="4" t="s">
        <v>233</v>
      </c>
      <c r="B85" s="4" t="s">
        <v>234</v>
      </c>
      <c r="C85" s="4" t="s">
        <v>48</v>
      </c>
      <c r="D85" s="4" t="s">
        <v>214</v>
      </c>
      <c r="E85" s="53"/>
      <c r="F85" s="4">
        <v>65.2</v>
      </c>
      <c r="G85" s="55">
        <v>65.926656675464827</v>
      </c>
      <c r="H85" s="55">
        <f t="shared" si="1"/>
        <v>-0.72665667546482382</v>
      </c>
      <c r="I85" s="4" t="s">
        <v>42</v>
      </c>
      <c r="J85" s="56">
        <v>5</v>
      </c>
      <c r="K85" s="4" t="s">
        <v>102</v>
      </c>
      <c r="L85" s="4">
        <v>41.755180000000003</v>
      </c>
      <c r="M85" s="4">
        <v>-69.960530000000006</v>
      </c>
      <c r="N85" s="4" t="s">
        <v>48</v>
      </c>
      <c r="O85" s="4"/>
      <c r="P85" s="4" t="s">
        <v>214</v>
      </c>
      <c r="Q85" s="4"/>
      <c r="R85" s="4"/>
      <c r="S85" s="4" t="s">
        <v>105</v>
      </c>
      <c r="T85" s="4" t="s">
        <v>106</v>
      </c>
    </row>
    <row r="86" spans="1:20" x14ac:dyDescent="0.15">
      <c r="A86" s="4" t="s">
        <v>235</v>
      </c>
      <c r="B86" s="4" t="s">
        <v>236</v>
      </c>
      <c r="C86" s="4" t="s">
        <v>48</v>
      </c>
      <c r="D86" s="4" t="s">
        <v>214</v>
      </c>
      <c r="E86" s="53"/>
      <c r="F86" s="4">
        <v>57.4</v>
      </c>
      <c r="G86" s="55">
        <v>61.922021708240138</v>
      </c>
      <c r="H86" s="55">
        <f t="shared" si="1"/>
        <v>-4.522021708240139</v>
      </c>
      <c r="I86" s="4" t="s">
        <v>20</v>
      </c>
      <c r="J86" s="56">
        <v>5</v>
      </c>
      <c r="K86" s="4" t="s">
        <v>102</v>
      </c>
      <c r="L86" s="4">
        <v>41.760300000000001</v>
      </c>
      <c r="M86" s="4">
        <v>-69.962050000000005</v>
      </c>
      <c r="N86" s="4" t="s">
        <v>48</v>
      </c>
      <c r="O86" s="4"/>
      <c r="P86" s="4" t="s">
        <v>214</v>
      </c>
      <c r="Q86" s="4"/>
      <c r="R86" s="4"/>
      <c r="S86" s="4" t="s">
        <v>105</v>
      </c>
      <c r="T86" s="4" t="s">
        <v>106</v>
      </c>
    </row>
    <row r="87" spans="1:20" x14ac:dyDescent="0.15">
      <c r="A87" s="4" t="s">
        <v>237</v>
      </c>
      <c r="B87" s="4" t="s">
        <v>238</v>
      </c>
      <c r="C87" s="4" t="s">
        <v>48</v>
      </c>
      <c r="D87" s="4" t="s">
        <v>214</v>
      </c>
      <c r="E87" s="53"/>
      <c r="F87" s="4">
        <v>13.8</v>
      </c>
      <c r="G87" s="55">
        <v>18.523858680189811</v>
      </c>
      <c r="H87" s="55">
        <f t="shared" si="1"/>
        <v>-4.7238586801898101</v>
      </c>
      <c r="I87" s="4" t="s">
        <v>20</v>
      </c>
      <c r="J87" s="56">
        <v>5</v>
      </c>
      <c r="K87" s="4" t="s">
        <v>102</v>
      </c>
      <c r="L87" s="4">
        <v>41.760570000000001</v>
      </c>
      <c r="M87" s="4">
        <v>-69.981780000000001</v>
      </c>
      <c r="N87" s="4" t="s">
        <v>48</v>
      </c>
      <c r="O87" s="4"/>
      <c r="P87" s="4" t="s">
        <v>214</v>
      </c>
      <c r="Q87" s="4"/>
      <c r="R87" s="4"/>
      <c r="S87" s="4" t="s">
        <v>105</v>
      </c>
      <c r="T87" s="4" t="s">
        <v>106</v>
      </c>
    </row>
    <row r="88" spans="1:20" x14ac:dyDescent="0.15">
      <c r="A88" s="4" t="s">
        <v>239</v>
      </c>
      <c r="B88" s="4" t="s">
        <v>240</v>
      </c>
      <c r="C88" s="4" t="s">
        <v>48</v>
      </c>
      <c r="D88" s="4" t="s">
        <v>214</v>
      </c>
      <c r="E88" s="53"/>
      <c r="F88" s="4">
        <v>20.9</v>
      </c>
      <c r="G88" s="55">
        <v>26.237533065163916</v>
      </c>
      <c r="H88" s="55">
        <f t="shared" si="1"/>
        <v>-5.3375330651639175</v>
      </c>
      <c r="I88" s="4" t="s">
        <v>20</v>
      </c>
      <c r="J88" s="56">
        <v>5</v>
      </c>
      <c r="K88" s="4" t="s">
        <v>102</v>
      </c>
      <c r="L88" s="4">
        <v>41.770350000000001</v>
      </c>
      <c r="M88" s="4">
        <v>-69.976330000000004</v>
      </c>
      <c r="N88" s="4" t="s">
        <v>48</v>
      </c>
      <c r="O88" s="4"/>
      <c r="P88" s="4" t="s">
        <v>214</v>
      </c>
      <c r="Q88" s="4"/>
      <c r="R88" s="4"/>
      <c r="S88" s="4" t="s">
        <v>105</v>
      </c>
      <c r="T88" s="4" t="s">
        <v>106</v>
      </c>
    </row>
    <row r="89" spans="1:20" x14ac:dyDescent="0.15">
      <c r="A89" s="4" t="s">
        <v>241</v>
      </c>
      <c r="B89" s="4" t="s">
        <v>242</v>
      </c>
      <c r="C89" s="4" t="s">
        <v>48</v>
      </c>
      <c r="D89" s="4" t="s">
        <v>214</v>
      </c>
      <c r="E89" s="53"/>
      <c r="F89" s="4">
        <v>14.8</v>
      </c>
      <c r="G89" s="55">
        <v>18.108399159387226</v>
      </c>
      <c r="H89" s="55">
        <f t="shared" si="1"/>
        <v>-3.3083991593872248</v>
      </c>
      <c r="I89" s="4" t="s">
        <v>20</v>
      </c>
      <c r="J89" s="56">
        <v>5</v>
      </c>
      <c r="K89" s="4" t="s">
        <v>102</v>
      </c>
      <c r="L89" s="4">
        <v>41.780749999999998</v>
      </c>
      <c r="M89" s="4">
        <v>-69.965819999999994</v>
      </c>
      <c r="N89" s="4" t="s">
        <v>48</v>
      </c>
      <c r="O89" s="4"/>
      <c r="P89" s="4" t="s">
        <v>214</v>
      </c>
      <c r="Q89" s="4"/>
      <c r="R89" s="4"/>
      <c r="S89" s="4" t="s">
        <v>105</v>
      </c>
      <c r="T89" s="4" t="s">
        <v>106</v>
      </c>
    </row>
    <row r="90" spans="1:20" x14ac:dyDescent="0.15">
      <c r="A90" s="4" t="s">
        <v>243</v>
      </c>
      <c r="B90" s="4" t="s">
        <v>244</v>
      </c>
      <c r="C90" s="4" t="s">
        <v>48</v>
      </c>
      <c r="D90" s="4" t="s">
        <v>214</v>
      </c>
      <c r="E90" s="53"/>
      <c r="F90" s="4">
        <v>81.599999999999994</v>
      </c>
      <c r="G90" s="55">
        <v>82.803018115006424</v>
      </c>
      <c r="H90" s="55">
        <f t="shared" si="1"/>
        <v>-1.2030181150064294</v>
      </c>
      <c r="I90" s="4" t="s">
        <v>42</v>
      </c>
      <c r="J90" s="56">
        <v>5</v>
      </c>
      <c r="K90" s="4" t="s">
        <v>102</v>
      </c>
      <c r="L90" s="4">
        <v>41.722230000000003</v>
      </c>
      <c r="M90" s="4">
        <v>-69.95017</v>
      </c>
      <c r="N90" s="4" t="s">
        <v>48</v>
      </c>
      <c r="O90" s="4"/>
      <c r="P90" s="4" t="s">
        <v>214</v>
      </c>
      <c r="Q90" s="4"/>
      <c r="R90" s="4"/>
      <c r="S90" s="4" t="s">
        <v>105</v>
      </c>
      <c r="T90" s="4" t="s">
        <v>106</v>
      </c>
    </row>
    <row r="91" spans="1:20" x14ac:dyDescent="0.15">
      <c r="A91" s="4" t="s">
        <v>245</v>
      </c>
      <c r="B91" s="4" t="s">
        <v>246</v>
      </c>
      <c r="C91" s="4" t="s">
        <v>48</v>
      </c>
      <c r="D91" s="4" t="s">
        <v>214</v>
      </c>
      <c r="E91" s="53"/>
      <c r="F91" s="4">
        <v>83.2</v>
      </c>
      <c r="G91" s="55">
        <v>84.79006398497225</v>
      </c>
      <c r="H91" s="55">
        <f t="shared" si="1"/>
        <v>-1.5900639849722467</v>
      </c>
      <c r="I91" s="4" t="s">
        <v>42</v>
      </c>
      <c r="J91" s="56">
        <v>5</v>
      </c>
      <c r="K91" s="4" t="s">
        <v>102</v>
      </c>
      <c r="L91" s="4">
        <v>41.717820000000003</v>
      </c>
      <c r="M91" s="4">
        <v>-69.963229999999996</v>
      </c>
      <c r="N91" s="4" t="s">
        <v>48</v>
      </c>
      <c r="O91" s="4"/>
      <c r="P91" s="4" t="s">
        <v>214</v>
      </c>
      <c r="Q91" s="4"/>
      <c r="R91" s="4"/>
      <c r="S91" s="4" t="s">
        <v>105</v>
      </c>
      <c r="T91" s="4" t="s">
        <v>106</v>
      </c>
    </row>
    <row r="92" spans="1:20" x14ac:dyDescent="0.15">
      <c r="A92" s="4" t="s">
        <v>247</v>
      </c>
      <c r="B92" s="4" t="s">
        <v>248</v>
      </c>
      <c r="C92" s="4" t="s">
        <v>48</v>
      </c>
      <c r="D92" s="4" t="s">
        <v>214</v>
      </c>
      <c r="E92" s="53"/>
      <c r="F92" s="4">
        <v>77.099999999999994</v>
      </c>
      <c r="G92" s="55">
        <v>79.091552279434524</v>
      </c>
      <c r="H92" s="55">
        <f t="shared" si="1"/>
        <v>-1.9915522794345293</v>
      </c>
      <c r="I92" s="4" t="s">
        <v>42</v>
      </c>
      <c r="J92" s="56">
        <v>5</v>
      </c>
      <c r="K92" s="4" t="s">
        <v>102</v>
      </c>
      <c r="L92" s="4">
        <v>41.745519999999999</v>
      </c>
      <c r="M92" s="4">
        <v>-69.965469999999996</v>
      </c>
      <c r="N92" s="4" t="s">
        <v>48</v>
      </c>
      <c r="O92" s="4"/>
      <c r="P92" s="4" t="s">
        <v>214</v>
      </c>
      <c r="Q92" s="4"/>
      <c r="R92" s="4"/>
      <c r="S92" s="4" t="s">
        <v>105</v>
      </c>
      <c r="T92" s="4" t="s">
        <v>106</v>
      </c>
    </row>
    <row r="93" spans="1:20" x14ac:dyDescent="0.15">
      <c r="A93" s="4" t="s">
        <v>249</v>
      </c>
      <c r="B93" s="4" t="s">
        <v>242</v>
      </c>
      <c r="C93" s="4" t="s">
        <v>48</v>
      </c>
      <c r="D93" s="4" t="s">
        <v>214</v>
      </c>
      <c r="E93" s="53"/>
      <c r="F93" s="4">
        <v>49.2</v>
      </c>
      <c r="G93" s="55">
        <v>55.291493796754011</v>
      </c>
      <c r="H93" s="55">
        <f t="shared" si="1"/>
        <v>-6.0914937967540084</v>
      </c>
      <c r="I93" s="4" t="s">
        <v>20</v>
      </c>
      <c r="J93" s="56">
        <v>5</v>
      </c>
      <c r="K93" s="4" t="s">
        <v>102</v>
      </c>
      <c r="L93" s="4">
        <v>41.76144</v>
      </c>
      <c r="M93" s="4">
        <v>-69.950590000000005</v>
      </c>
      <c r="N93" s="4" t="s">
        <v>48</v>
      </c>
      <c r="O93" s="4" t="s">
        <v>250</v>
      </c>
      <c r="P93" s="4" t="s">
        <v>214</v>
      </c>
      <c r="Q93" s="4"/>
      <c r="R93" s="4"/>
      <c r="S93" s="4" t="s">
        <v>105</v>
      </c>
      <c r="T93" s="4" t="s">
        <v>106</v>
      </c>
    </row>
    <row r="94" spans="1:20" x14ac:dyDescent="0.15">
      <c r="A94" s="4" t="s">
        <v>251</v>
      </c>
      <c r="B94" s="4" t="s">
        <v>252</v>
      </c>
      <c r="C94" s="4" t="s">
        <v>48</v>
      </c>
      <c r="D94" s="4" t="s">
        <v>214</v>
      </c>
      <c r="E94" s="53"/>
      <c r="F94" s="4">
        <v>19.5</v>
      </c>
      <c r="G94" s="55">
        <v>19.361447025238277</v>
      </c>
      <c r="H94" s="55">
        <f t="shared" si="1"/>
        <v>0.13855297476172268</v>
      </c>
      <c r="I94" s="4" t="s">
        <v>20</v>
      </c>
      <c r="J94" s="56">
        <v>5</v>
      </c>
      <c r="K94" s="4" t="s">
        <v>102</v>
      </c>
      <c r="L94" s="4">
        <v>41.774050000000003</v>
      </c>
      <c r="M94" s="4">
        <v>-69.943510000000003</v>
      </c>
      <c r="N94" s="4" t="s">
        <v>48</v>
      </c>
      <c r="O94" s="4" t="s">
        <v>250</v>
      </c>
      <c r="P94" s="4" t="s">
        <v>214</v>
      </c>
      <c r="Q94" s="4"/>
      <c r="R94" s="4"/>
      <c r="S94" s="4" t="s">
        <v>105</v>
      </c>
      <c r="T94" s="4" t="s">
        <v>106</v>
      </c>
    </row>
    <row r="95" spans="1:20" x14ac:dyDescent="0.15">
      <c r="A95" s="4" t="s">
        <v>253</v>
      </c>
      <c r="B95" s="4" t="s">
        <v>254</v>
      </c>
      <c r="C95" s="4" t="s">
        <v>48</v>
      </c>
      <c r="D95" s="4" t="s">
        <v>214</v>
      </c>
      <c r="E95" s="53"/>
      <c r="F95" s="4">
        <v>24.1</v>
      </c>
      <c r="G95" s="55">
        <v>29.040552088266065</v>
      </c>
      <c r="H95" s="55">
        <f t="shared" si="1"/>
        <v>-4.9405520882660632</v>
      </c>
      <c r="I95" s="4" t="s">
        <v>20</v>
      </c>
      <c r="J95" s="56">
        <v>5</v>
      </c>
      <c r="K95" s="4" t="s">
        <v>102</v>
      </c>
      <c r="L95" s="4">
        <v>41.759340000000002</v>
      </c>
      <c r="M95" s="4">
        <v>-69.974320000000006</v>
      </c>
      <c r="N95" s="4" t="s">
        <v>48</v>
      </c>
      <c r="O95" s="4" t="s">
        <v>250</v>
      </c>
      <c r="P95" s="4" t="s">
        <v>214</v>
      </c>
      <c r="Q95" s="4"/>
      <c r="R95" s="4"/>
      <c r="S95" s="4" t="s">
        <v>105</v>
      </c>
      <c r="T95" s="4" t="s">
        <v>106</v>
      </c>
    </row>
    <row r="96" spans="1:20" x14ac:dyDescent="0.15">
      <c r="A96" s="4" t="s">
        <v>255</v>
      </c>
      <c r="B96" s="61" t="s">
        <v>256</v>
      </c>
      <c r="C96" s="4" t="s">
        <v>48</v>
      </c>
      <c r="D96" s="4" t="s">
        <v>214</v>
      </c>
      <c r="E96" s="53"/>
      <c r="F96" s="4">
        <v>37.6</v>
      </c>
      <c r="G96" s="55">
        <v>42.1</v>
      </c>
      <c r="H96" s="55">
        <f t="shared" si="1"/>
        <v>-4.5</v>
      </c>
      <c r="I96" s="4" t="s">
        <v>20</v>
      </c>
      <c r="J96" s="56">
        <v>5</v>
      </c>
      <c r="K96" s="4" t="s">
        <v>102</v>
      </c>
      <c r="L96" s="62">
        <v>41.766719000000002</v>
      </c>
      <c r="M96" s="62">
        <v>-69.950270000000003</v>
      </c>
      <c r="N96" s="4" t="s">
        <v>48</v>
      </c>
      <c r="O96" s="4" t="s">
        <v>250</v>
      </c>
      <c r="P96" s="4" t="s">
        <v>214</v>
      </c>
      <c r="Q96" s="4"/>
      <c r="R96" s="4"/>
      <c r="S96" s="4" t="s">
        <v>105</v>
      </c>
      <c r="T96" s="4" t="s">
        <v>106</v>
      </c>
    </row>
    <row r="97" spans="1:20" x14ac:dyDescent="0.15">
      <c r="A97" s="4" t="s">
        <v>257</v>
      </c>
      <c r="B97" s="4" t="s">
        <v>258</v>
      </c>
      <c r="C97" s="4" t="s">
        <v>48</v>
      </c>
      <c r="D97" s="4" t="s">
        <v>214</v>
      </c>
      <c r="E97" s="53"/>
      <c r="F97" s="4">
        <v>36.200000000000003</v>
      </c>
      <c r="G97" s="55">
        <v>40.555472759977029</v>
      </c>
      <c r="H97" s="55">
        <f t="shared" si="1"/>
        <v>-4.355472759977026</v>
      </c>
      <c r="I97" s="4" t="s">
        <v>20</v>
      </c>
      <c r="J97" s="56">
        <v>5</v>
      </c>
      <c r="K97" s="4" t="s">
        <v>102</v>
      </c>
      <c r="L97" s="4">
        <v>41.777470000000001</v>
      </c>
      <c r="M97" s="4">
        <v>-69.970690000000005</v>
      </c>
      <c r="N97" s="4" t="s">
        <v>48</v>
      </c>
      <c r="O97" s="4"/>
      <c r="P97" s="4" t="s">
        <v>214</v>
      </c>
      <c r="Q97" s="4"/>
      <c r="R97" s="4"/>
      <c r="S97" s="4" t="s">
        <v>105</v>
      </c>
      <c r="T97" s="4" t="s">
        <v>106</v>
      </c>
    </row>
    <row r="98" spans="1:20" x14ac:dyDescent="0.15">
      <c r="A98" s="4" t="s">
        <v>259</v>
      </c>
      <c r="B98" s="4" t="s">
        <v>260</v>
      </c>
      <c r="C98" s="4" t="s">
        <v>48</v>
      </c>
      <c r="D98" s="4" t="s">
        <v>214</v>
      </c>
      <c r="E98" s="53"/>
      <c r="F98" s="4">
        <v>43.1</v>
      </c>
      <c r="G98" s="55">
        <v>46.486837433967153</v>
      </c>
      <c r="H98" s="55">
        <f t="shared" si="1"/>
        <v>-3.3868374339671519</v>
      </c>
      <c r="I98" s="4" t="s">
        <v>20</v>
      </c>
      <c r="J98" s="56">
        <v>5</v>
      </c>
      <c r="K98" s="4" t="s">
        <v>102</v>
      </c>
      <c r="L98" s="4">
        <v>41.738930000000003</v>
      </c>
      <c r="M98" s="4">
        <v>-69.97878</v>
      </c>
      <c r="N98" s="4" t="s">
        <v>48</v>
      </c>
      <c r="O98" s="4"/>
      <c r="P98" s="4" t="s">
        <v>214</v>
      </c>
      <c r="Q98" s="4"/>
      <c r="R98" s="4"/>
      <c r="S98" s="4" t="s">
        <v>105</v>
      </c>
      <c r="T98" s="4" t="s">
        <v>106</v>
      </c>
    </row>
    <row r="99" spans="1:20" x14ac:dyDescent="0.15">
      <c r="A99" s="4" t="s">
        <v>261</v>
      </c>
      <c r="B99" s="4" t="s">
        <v>262</v>
      </c>
      <c r="C99" s="4" t="s">
        <v>48</v>
      </c>
      <c r="D99" s="4" t="s">
        <v>49</v>
      </c>
      <c r="E99" s="53"/>
      <c r="F99" s="4">
        <v>75.099999999999994</v>
      </c>
      <c r="G99" s="55">
        <v>78.464477014183728</v>
      </c>
      <c r="H99" s="55">
        <f t="shared" si="1"/>
        <v>-3.3644770141837341</v>
      </c>
      <c r="I99" s="4" t="s">
        <v>42</v>
      </c>
      <c r="J99" s="56">
        <v>5</v>
      </c>
      <c r="K99" s="4" t="s">
        <v>102</v>
      </c>
      <c r="L99" s="4">
        <v>41.706650000000003</v>
      </c>
      <c r="M99" s="4">
        <v>-69.97372</v>
      </c>
      <c r="N99" s="4" t="s">
        <v>181</v>
      </c>
      <c r="O99" s="4"/>
      <c r="P99" s="4" t="s">
        <v>214</v>
      </c>
      <c r="Q99" s="4"/>
      <c r="R99" s="4"/>
      <c r="S99" s="4" t="s">
        <v>105</v>
      </c>
      <c r="T99" s="4" t="s">
        <v>106</v>
      </c>
    </row>
    <row r="100" spans="1:20" x14ac:dyDescent="0.15">
      <c r="A100" s="4" t="s">
        <v>263</v>
      </c>
      <c r="B100" s="4" t="s">
        <v>264</v>
      </c>
      <c r="C100" s="4" t="s">
        <v>50</v>
      </c>
      <c r="D100" s="4" t="s">
        <v>28</v>
      </c>
      <c r="E100" s="53" t="s">
        <v>20</v>
      </c>
      <c r="F100" s="4">
        <v>55</v>
      </c>
      <c r="G100" s="55">
        <v>57</v>
      </c>
      <c r="H100" s="55">
        <f t="shared" si="1"/>
        <v>-2</v>
      </c>
      <c r="I100" s="4" t="s">
        <v>20</v>
      </c>
      <c r="J100" s="56">
        <v>5</v>
      </c>
      <c r="K100" s="4" t="s">
        <v>102</v>
      </c>
      <c r="L100" s="4">
        <v>41.685760000000002</v>
      </c>
      <c r="M100" s="4">
        <v>-70.619249999999994</v>
      </c>
      <c r="N100" s="4" t="s">
        <v>131</v>
      </c>
      <c r="O100" s="4"/>
      <c r="P100" s="4" t="s">
        <v>132</v>
      </c>
      <c r="Q100" s="4"/>
      <c r="R100" s="4"/>
      <c r="S100" s="4" t="s">
        <v>105</v>
      </c>
      <c r="T100" s="4" t="s">
        <v>106</v>
      </c>
    </row>
    <row r="101" spans="1:20" x14ac:dyDescent="0.15">
      <c r="A101" s="4" t="s">
        <v>265</v>
      </c>
      <c r="B101" s="4" t="s">
        <v>266</v>
      </c>
      <c r="C101" s="4" t="s">
        <v>50</v>
      </c>
      <c r="D101" s="4" t="s">
        <v>28</v>
      </c>
      <c r="E101" s="53"/>
      <c r="F101" s="4">
        <v>59</v>
      </c>
      <c r="G101" s="55">
        <v>50</v>
      </c>
      <c r="H101" s="55">
        <f t="shared" si="1"/>
        <v>9</v>
      </c>
      <c r="I101" s="4" t="s">
        <v>20</v>
      </c>
      <c r="J101" s="56">
        <v>5</v>
      </c>
      <c r="K101" s="4" t="s">
        <v>102</v>
      </c>
      <c r="L101" s="4">
        <v>41.69106</v>
      </c>
      <c r="M101" s="4">
        <v>-70.627260000000007</v>
      </c>
      <c r="N101" s="4" t="s">
        <v>131</v>
      </c>
      <c r="O101" s="4"/>
      <c r="P101" s="4" t="s">
        <v>132</v>
      </c>
      <c r="Q101" s="4"/>
      <c r="R101" s="4"/>
      <c r="S101" s="4" t="s">
        <v>105</v>
      </c>
      <c r="T101" s="4" t="s">
        <v>106</v>
      </c>
    </row>
    <row r="102" spans="1:20" x14ac:dyDescent="0.15">
      <c r="A102" s="4" t="s">
        <v>267</v>
      </c>
      <c r="B102" s="4" t="s">
        <v>268</v>
      </c>
      <c r="C102" s="4" t="s">
        <v>50</v>
      </c>
      <c r="D102" s="4" t="s">
        <v>28</v>
      </c>
      <c r="E102" s="53"/>
      <c r="F102" s="4">
        <v>78</v>
      </c>
      <c r="G102" s="55">
        <v>76</v>
      </c>
      <c r="H102" s="55">
        <f t="shared" si="1"/>
        <v>2</v>
      </c>
      <c r="I102" s="4" t="s">
        <v>42</v>
      </c>
      <c r="J102" s="56">
        <v>5</v>
      </c>
      <c r="K102" s="4" t="s">
        <v>102</v>
      </c>
      <c r="L102" s="4">
        <v>41.68356</v>
      </c>
      <c r="M102" s="4">
        <v>-70.642719999999997</v>
      </c>
      <c r="N102" s="4" t="s">
        <v>131</v>
      </c>
      <c r="O102" s="4"/>
      <c r="P102" s="4" t="s">
        <v>132</v>
      </c>
      <c r="Q102" s="4"/>
      <c r="R102" s="4"/>
      <c r="S102" s="4" t="s">
        <v>105</v>
      </c>
      <c r="T102" s="4" t="s">
        <v>106</v>
      </c>
    </row>
    <row r="103" spans="1:20" x14ac:dyDescent="0.15">
      <c r="A103" s="4" t="s">
        <v>269</v>
      </c>
      <c r="B103" s="4" t="s">
        <v>270</v>
      </c>
      <c r="C103" s="4" t="s">
        <v>50</v>
      </c>
      <c r="D103" s="4" t="s">
        <v>28</v>
      </c>
      <c r="E103" s="53"/>
      <c r="F103" s="4">
        <v>63</v>
      </c>
      <c r="G103" s="55">
        <v>63</v>
      </c>
      <c r="H103" s="55">
        <f t="shared" si="1"/>
        <v>0</v>
      </c>
      <c r="I103" s="4" t="s">
        <v>20</v>
      </c>
      <c r="J103" s="56">
        <v>5</v>
      </c>
      <c r="K103" s="4" t="s">
        <v>102</v>
      </c>
      <c r="L103" s="4">
        <v>41.678559999999997</v>
      </c>
      <c r="M103" s="4">
        <v>-70.619069999999994</v>
      </c>
      <c r="N103" s="4" t="s">
        <v>131</v>
      </c>
      <c r="O103" s="4"/>
      <c r="P103" s="4" t="s">
        <v>132</v>
      </c>
      <c r="Q103" s="4"/>
      <c r="R103" s="4"/>
      <c r="S103" s="4" t="s">
        <v>105</v>
      </c>
      <c r="T103" s="4" t="s">
        <v>106</v>
      </c>
    </row>
    <row r="104" spans="1:20" x14ac:dyDescent="0.15">
      <c r="A104" s="4" t="s">
        <v>271</v>
      </c>
      <c r="B104" s="4" t="s">
        <v>272</v>
      </c>
      <c r="C104" s="4" t="s">
        <v>50</v>
      </c>
      <c r="D104" s="4" t="s">
        <v>28</v>
      </c>
      <c r="E104" s="53"/>
      <c r="F104" s="4">
        <v>75</v>
      </c>
      <c r="G104" s="55">
        <v>76</v>
      </c>
      <c r="H104" s="55">
        <f t="shared" si="1"/>
        <v>-1</v>
      </c>
      <c r="I104" s="4" t="s">
        <v>42</v>
      </c>
      <c r="J104" s="56">
        <v>5</v>
      </c>
      <c r="K104" s="4" t="s">
        <v>102</v>
      </c>
      <c r="L104" s="4">
        <v>41.674370000000003</v>
      </c>
      <c r="M104" s="4">
        <v>-70.621949999999998</v>
      </c>
      <c r="N104" s="4" t="s">
        <v>131</v>
      </c>
      <c r="O104" s="4"/>
      <c r="P104" s="4" t="s">
        <v>132</v>
      </c>
      <c r="Q104" s="4"/>
      <c r="R104" s="4"/>
      <c r="S104" s="4" t="s">
        <v>105</v>
      </c>
      <c r="T104" s="4" t="s">
        <v>106</v>
      </c>
    </row>
    <row r="105" spans="1:20" x14ac:dyDescent="0.15">
      <c r="A105" s="4" t="s">
        <v>273</v>
      </c>
      <c r="B105" s="4" t="s">
        <v>51</v>
      </c>
      <c r="C105" s="4" t="s">
        <v>51</v>
      </c>
      <c r="D105" s="4" t="s">
        <v>28</v>
      </c>
      <c r="E105" s="53" t="s">
        <v>20</v>
      </c>
      <c r="F105" s="4">
        <v>52</v>
      </c>
      <c r="G105" s="55">
        <v>51</v>
      </c>
      <c r="H105" s="55">
        <f t="shared" si="1"/>
        <v>1</v>
      </c>
      <c r="I105" s="4" t="s">
        <v>20</v>
      </c>
      <c r="J105" s="56">
        <v>5</v>
      </c>
      <c r="K105" s="4" t="s">
        <v>102</v>
      </c>
      <c r="L105" s="4">
        <v>41.698509999999999</v>
      </c>
      <c r="M105" s="4">
        <v>-70.62312</v>
      </c>
      <c r="N105" s="4" t="s">
        <v>131</v>
      </c>
      <c r="O105" s="4"/>
      <c r="P105" s="4" t="s">
        <v>132</v>
      </c>
      <c r="Q105" s="4"/>
      <c r="R105" s="4"/>
      <c r="S105" s="4" t="s">
        <v>105</v>
      </c>
      <c r="T105" s="4" t="s">
        <v>106</v>
      </c>
    </row>
    <row r="106" spans="1:20" x14ac:dyDescent="0.15">
      <c r="A106" s="4" t="s">
        <v>274</v>
      </c>
      <c r="B106" s="4" t="s">
        <v>275</v>
      </c>
      <c r="C106" s="4" t="s">
        <v>70</v>
      </c>
      <c r="D106" s="4" t="s">
        <v>53</v>
      </c>
      <c r="E106" s="53"/>
      <c r="F106" s="4">
        <v>18.440000000000001</v>
      </c>
      <c r="G106" s="63" t="s">
        <v>276</v>
      </c>
      <c r="H106" s="55"/>
      <c r="I106" s="4" t="s">
        <v>20</v>
      </c>
      <c r="J106" s="56">
        <v>5</v>
      </c>
      <c r="K106" s="4" t="s">
        <v>102</v>
      </c>
      <c r="L106" s="53">
        <v>41.583123000000001</v>
      </c>
      <c r="M106" s="53">
        <v>-70.528329999999997</v>
      </c>
      <c r="N106" s="4" t="s">
        <v>70</v>
      </c>
      <c r="O106" s="4"/>
      <c r="P106" s="4" t="s">
        <v>277</v>
      </c>
      <c r="Q106" s="4"/>
      <c r="R106" s="4"/>
      <c r="S106" s="4"/>
      <c r="T106" s="4"/>
    </row>
    <row r="107" spans="1:20" x14ac:dyDescent="0.15">
      <c r="A107" s="4" t="s">
        <v>278</v>
      </c>
      <c r="B107" s="4" t="s">
        <v>279</v>
      </c>
      <c r="C107" s="4" t="s">
        <v>70</v>
      </c>
      <c r="D107" s="4" t="s">
        <v>53</v>
      </c>
      <c r="E107" s="53"/>
      <c r="F107" s="4">
        <v>32.46</v>
      </c>
      <c r="G107" s="63" t="s">
        <v>276</v>
      </c>
      <c r="H107" s="55"/>
      <c r="I107" s="4" t="s">
        <v>20</v>
      </c>
      <c r="J107" s="56">
        <v>5</v>
      </c>
      <c r="K107" s="4" t="s">
        <v>102</v>
      </c>
      <c r="L107" s="53">
        <v>41.574593</v>
      </c>
      <c r="M107" s="53">
        <v>-70.532854999999998</v>
      </c>
      <c r="N107" s="4" t="s">
        <v>70</v>
      </c>
      <c r="O107" s="4"/>
      <c r="P107" s="4" t="s">
        <v>277</v>
      </c>
      <c r="Q107" s="4"/>
      <c r="R107" s="4"/>
      <c r="S107" s="4"/>
      <c r="T107" s="4"/>
    </row>
    <row r="108" spans="1:20" x14ac:dyDescent="0.15">
      <c r="A108" s="4" t="s">
        <v>280</v>
      </c>
      <c r="B108" s="4" t="s">
        <v>281</v>
      </c>
      <c r="C108" s="4" t="s">
        <v>70</v>
      </c>
      <c r="D108" s="4" t="s">
        <v>53</v>
      </c>
      <c r="E108" s="53"/>
      <c r="F108" s="4">
        <v>48.5</v>
      </c>
      <c r="G108" s="63" t="s">
        <v>276</v>
      </c>
      <c r="H108" s="55"/>
      <c r="I108" s="4" t="s">
        <v>20</v>
      </c>
      <c r="J108" s="56">
        <v>5</v>
      </c>
      <c r="K108" s="4" t="s">
        <v>102</v>
      </c>
      <c r="L108" s="53">
        <v>41.561199999999999</v>
      </c>
      <c r="M108" s="53">
        <v>-70.537999999999997</v>
      </c>
      <c r="N108" s="4" t="s">
        <v>70</v>
      </c>
      <c r="O108" s="4"/>
      <c r="P108" s="4" t="s">
        <v>277</v>
      </c>
      <c r="Q108" s="4"/>
      <c r="R108" s="4"/>
      <c r="S108" s="4"/>
      <c r="T108" s="4"/>
    </row>
    <row r="109" spans="1:20" x14ac:dyDescent="0.15">
      <c r="A109" s="4" t="s">
        <v>282</v>
      </c>
      <c r="B109" s="4" t="s">
        <v>283</v>
      </c>
      <c r="C109" s="4" t="s">
        <v>70</v>
      </c>
      <c r="D109" s="4" t="s">
        <v>53</v>
      </c>
      <c r="E109" s="53"/>
      <c r="F109" s="4">
        <v>35.65</v>
      </c>
      <c r="G109" s="63" t="s">
        <v>276</v>
      </c>
      <c r="H109" s="55"/>
      <c r="I109" s="4" t="s">
        <v>20</v>
      </c>
      <c r="J109" s="56">
        <v>5</v>
      </c>
      <c r="K109" s="4" t="s">
        <v>102</v>
      </c>
      <c r="L109" s="53">
        <v>41.567999999999998</v>
      </c>
      <c r="M109" s="53">
        <v>-70.543333000000004</v>
      </c>
      <c r="N109" s="4" t="s">
        <v>70</v>
      </c>
      <c r="O109" s="4"/>
      <c r="P109" s="4" t="s">
        <v>277</v>
      </c>
      <c r="Q109" s="4"/>
      <c r="R109" s="4"/>
      <c r="S109" s="4"/>
      <c r="T109" s="4"/>
    </row>
    <row r="110" spans="1:20" x14ac:dyDescent="0.15">
      <c r="A110" s="4" t="s">
        <v>284</v>
      </c>
      <c r="B110" s="4" t="s">
        <v>285</v>
      </c>
      <c r="C110" s="4" t="s">
        <v>70</v>
      </c>
      <c r="D110" s="4" t="s">
        <v>53</v>
      </c>
      <c r="E110" s="53"/>
      <c r="F110" s="4">
        <v>41.69</v>
      </c>
      <c r="G110" s="63" t="s">
        <v>276</v>
      </c>
      <c r="H110" s="55"/>
      <c r="I110" s="4" t="s">
        <v>20</v>
      </c>
      <c r="J110" s="56">
        <v>5</v>
      </c>
      <c r="K110" s="4" t="s">
        <v>102</v>
      </c>
      <c r="L110" s="53">
        <v>41.561582999999999</v>
      </c>
      <c r="M110" s="53">
        <v>-70.545867000000001</v>
      </c>
      <c r="N110" s="4" t="s">
        <v>70</v>
      </c>
      <c r="O110" s="4"/>
      <c r="P110" s="4" t="s">
        <v>277</v>
      </c>
      <c r="Q110" s="4"/>
      <c r="R110" s="4"/>
      <c r="S110" s="4"/>
      <c r="T110" s="4"/>
    </row>
    <row r="111" spans="1:20" x14ac:dyDescent="0.15">
      <c r="A111" s="4" t="s">
        <v>286</v>
      </c>
      <c r="B111" s="4" t="s">
        <v>287</v>
      </c>
      <c r="C111" s="4" t="s">
        <v>70</v>
      </c>
      <c r="D111" s="4" t="s">
        <v>53</v>
      </c>
      <c r="E111" s="53"/>
      <c r="F111" s="4">
        <v>56.72</v>
      </c>
      <c r="G111" s="63" t="s">
        <v>276</v>
      </c>
      <c r="H111" s="55"/>
      <c r="I111" s="4" t="s">
        <v>20</v>
      </c>
      <c r="J111" s="56">
        <v>5</v>
      </c>
      <c r="K111" s="4" t="s">
        <v>102</v>
      </c>
      <c r="L111" s="53">
        <v>41.554716999999997</v>
      </c>
      <c r="M111" s="53">
        <v>-70.548167000000007</v>
      </c>
      <c r="N111" s="4" t="s">
        <v>70</v>
      </c>
      <c r="O111" s="4"/>
      <c r="P111" s="4" t="s">
        <v>277</v>
      </c>
      <c r="Q111" s="4"/>
      <c r="R111" s="4"/>
      <c r="S111" s="4"/>
      <c r="T111" s="4"/>
    </row>
    <row r="112" spans="1:20" x14ac:dyDescent="0.15">
      <c r="A112" s="64" t="s">
        <v>288</v>
      </c>
      <c r="B112" s="65" t="s">
        <v>289</v>
      </c>
      <c r="C112" s="66" t="s">
        <v>52</v>
      </c>
      <c r="D112" s="4" t="s">
        <v>53</v>
      </c>
      <c r="F112" s="64">
        <v>24.30677152756121</v>
      </c>
      <c r="G112" s="67" t="s">
        <v>276</v>
      </c>
      <c r="H112" s="4"/>
      <c r="I112" s="64" t="s">
        <v>20</v>
      </c>
      <c r="J112" s="68">
        <v>5</v>
      </c>
      <c r="K112" s="64" t="s">
        <v>102</v>
      </c>
      <c r="L112" s="65">
        <v>41.613984500000001</v>
      </c>
      <c r="M112" s="69">
        <v>-70.477171299999995</v>
      </c>
      <c r="N112" s="66" t="s">
        <v>290</v>
      </c>
      <c r="O112" s="66"/>
      <c r="P112" s="4" t="s">
        <v>277</v>
      </c>
      <c r="Q112" s="4"/>
      <c r="R112" s="4"/>
      <c r="S112" s="4"/>
      <c r="T112" s="4"/>
    </row>
    <row r="113" spans="1:20" x14ac:dyDescent="0.15">
      <c r="A113" s="64" t="s">
        <v>291</v>
      </c>
      <c r="B113" s="65" t="s">
        <v>289</v>
      </c>
      <c r="C113" s="66" t="s">
        <v>52</v>
      </c>
      <c r="D113" s="4" t="s">
        <v>53</v>
      </c>
      <c r="E113" s="53"/>
      <c r="F113" s="64">
        <v>31.62985742095713</v>
      </c>
      <c r="G113" s="67" t="s">
        <v>276</v>
      </c>
      <c r="H113" s="4"/>
      <c r="I113" s="64" t="s">
        <v>20</v>
      </c>
      <c r="J113" s="68">
        <v>5</v>
      </c>
      <c r="K113" s="64" t="s">
        <v>102</v>
      </c>
      <c r="L113" s="65">
        <v>41.603611100000002</v>
      </c>
      <c r="M113" s="69">
        <v>-70.473055500000001</v>
      </c>
      <c r="N113" s="66" t="s">
        <v>290</v>
      </c>
      <c r="O113" s="66"/>
      <c r="P113" s="4" t="s">
        <v>277</v>
      </c>
      <c r="Q113" s="4"/>
      <c r="R113" s="4"/>
      <c r="S113" s="4"/>
      <c r="T113" s="4"/>
    </row>
    <row r="114" spans="1:20" x14ac:dyDescent="0.15">
      <c r="A114" s="64" t="s">
        <v>292</v>
      </c>
      <c r="B114" s="65" t="s">
        <v>289</v>
      </c>
      <c r="C114" s="66" t="s">
        <v>52</v>
      </c>
      <c r="D114" s="4" t="s">
        <v>53</v>
      </c>
      <c r="E114" s="53"/>
      <c r="F114" s="64">
        <v>37.054772664542504</v>
      </c>
      <c r="G114" s="67" t="s">
        <v>276</v>
      </c>
      <c r="H114" s="4"/>
      <c r="I114" s="64" t="s">
        <v>20</v>
      </c>
      <c r="J114" s="68">
        <v>5</v>
      </c>
      <c r="K114" s="64" t="s">
        <v>102</v>
      </c>
      <c r="L114" s="65">
        <v>41.597119499999998</v>
      </c>
      <c r="M114" s="69">
        <v>-70.469786400000004</v>
      </c>
      <c r="N114" s="66" t="s">
        <v>290</v>
      </c>
      <c r="O114" s="66"/>
      <c r="P114" s="4" t="s">
        <v>277</v>
      </c>
      <c r="Q114" s="4"/>
      <c r="R114" s="4"/>
      <c r="S114" s="4"/>
      <c r="T114" s="4"/>
    </row>
    <row r="115" spans="1:20" x14ac:dyDescent="0.15">
      <c r="A115" s="64" t="s">
        <v>293</v>
      </c>
      <c r="B115" s="65" t="s">
        <v>294</v>
      </c>
      <c r="C115" s="66" t="s">
        <v>52</v>
      </c>
      <c r="D115" s="4" t="s">
        <v>53</v>
      </c>
      <c r="E115" s="53"/>
      <c r="F115" s="64">
        <v>41.290374451012248</v>
      </c>
      <c r="G115" s="67" t="s">
        <v>276</v>
      </c>
      <c r="H115" s="4"/>
      <c r="I115" s="64" t="s">
        <v>20</v>
      </c>
      <c r="J115" s="68">
        <v>5</v>
      </c>
      <c r="K115" s="64" t="s">
        <v>102</v>
      </c>
      <c r="L115" s="65">
        <v>41.611969999999999</v>
      </c>
      <c r="M115" s="69">
        <v>-70.455976699999994</v>
      </c>
      <c r="N115" s="66" t="s">
        <v>290</v>
      </c>
      <c r="O115" s="66"/>
      <c r="P115" s="4" t="s">
        <v>277</v>
      </c>
      <c r="Q115" s="4"/>
      <c r="R115" s="4"/>
      <c r="S115" s="4"/>
      <c r="T115" s="4"/>
    </row>
    <row r="116" spans="1:20" x14ac:dyDescent="0.15">
      <c r="A116" s="64" t="s">
        <v>295</v>
      </c>
      <c r="B116" s="65" t="s">
        <v>296</v>
      </c>
      <c r="C116" s="66" t="s">
        <v>52</v>
      </c>
      <c r="D116" s="4" t="s">
        <v>53</v>
      </c>
      <c r="E116" s="53"/>
      <c r="F116" s="64">
        <v>43.413722441786277</v>
      </c>
      <c r="G116" s="67" t="s">
        <v>276</v>
      </c>
      <c r="H116" s="4"/>
      <c r="I116" s="64" t="s">
        <v>20</v>
      </c>
      <c r="J116" s="68">
        <v>5</v>
      </c>
      <c r="K116" s="64" t="s">
        <v>102</v>
      </c>
      <c r="L116" s="65">
        <v>41.607835399999999</v>
      </c>
      <c r="M116" s="69">
        <v>-70.458504399999995</v>
      </c>
      <c r="N116" s="66" t="s">
        <v>290</v>
      </c>
      <c r="O116" s="66"/>
      <c r="P116" s="4" t="s">
        <v>277</v>
      </c>
      <c r="Q116" s="4"/>
      <c r="R116" s="4"/>
      <c r="S116" s="4"/>
      <c r="T116" s="4"/>
    </row>
    <row r="117" spans="1:20" x14ac:dyDescent="0.15">
      <c r="A117" s="64" t="s">
        <v>297</v>
      </c>
      <c r="B117" s="4" t="s">
        <v>298</v>
      </c>
      <c r="C117" s="66" t="s">
        <v>52</v>
      </c>
      <c r="D117" s="4" t="s">
        <v>53</v>
      </c>
      <c r="E117" s="53"/>
      <c r="F117" s="64">
        <v>38.069121413693381</v>
      </c>
      <c r="G117" s="67" t="s">
        <v>276</v>
      </c>
      <c r="H117" s="4"/>
      <c r="I117" s="64" t="s">
        <v>20</v>
      </c>
      <c r="J117" s="68">
        <v>5</v>
      </c>
      <c r="K117" s="64" t="s">
        <v>102</v>
      </c>
      <c r="L117" s="65">
        <v>41.5992058</v>
      </c>
      <c r="M117" s="69">
        <v>-70.463026900000003</v>
      </c>
      <c r="N117" s="66" t="s">
        <v>290</v>
      </c>
      <c r="O117" s="66"/>
      <c r="P117" s="4" t="s">
        <v>277</v>
      </c>
      <c r="Q117" s="4"/>
      <c r="R117" s="4"/>
      <c r="S117" s="4"/>
      <c r="T117" s="4"/>
    </row>
    <row r="118" spans="1:20" x14ac:dyDescent="0.15">
      <c r="A118" s="64" t="s">
        <v>299</v>
      </c>
      <c r="B118" s="4" t="s">
        <v>300</v>
      </c>
      <c r="C118" s="66" t="s">
        <v>52</v>
      </c>
      <c r="D118" s="4" t="s">
        <v>53</v>
      </c>
      <c r="E118" s="53" t="s">
        <v>20</v>
      </c>
      <c r="F118" s="64">
        <v>42.62</v>
      </c>
      <c r="G118" s="67" t="s">
        <v>276</v>
      </c>
      <c r="H118" s="4"/>
      <c r="I118" s="64" t="s">
        <v>20</v>
      </c>
      <c r="J118" s="68">
        <v>5</v>
      </c>
      <c r="K118" s="64" t="s">
        <v>102</v>
      </c>
      <c r="L118" s="53">
        <v>41.595833300000002</v>
      </c>
      <c r="M118" s="53">
        <v>-70.463611099999994</v>
      </c>
      <c r="N118" s="66" t="s">
        <v>290</v>
      </c>
      <c r="O118" s="66"/>
      <c r="P118" s="4" t="s">
        <v>277</v>
      </c>
      <c r="Q118" s="4"/>
      <c r="R118" s="4"/>
      <c r="S118" s="4"/>
      <c r="T118" s="4"/>
    </row>
    <row r="119" spans="1:20" x14ac:dyDescent="0.15">
      <c r="A119" s="64" t="s">
        <v>301</v>
      </c>
      <c r="B119" s="65" t="s">
        <v>302</v>
      </c>
      <c r="C119" s="66" t="s">
        <v>52</v>
      </c>
      <c r="D119" s="4" t="s">
        <v>53</v>
      </c>
      <c r="E119" s="53"/>
      <c r="F119" s="64">
        <v>47.66</v>
      </c>
      <c r="G119" s="67" t="s">
        <v>276</v>
      </c>
      <c r="H119" s="4"/>
      <c r="I119" s="64" t="s">
        <v>20</v>
      </c>
      <c r="J119" s="68">
        <v>5</v>
      </c>
      <c r="K119" s="64" t="s">
        <v>102</v>
      </c>
      <c r="L119" s="53">
        <v>41.590555500000001</v>
      </c>
      <c r="M119">
        <v>-70.468055500000006</v>
      </c>
      <c r="N119" s="66" t="s">
        <v>290</v>
      </c>
      <c r="O119" s="66"/>
      <c r="P119" s="4" t="s">
        <v>277</v>
      </c>
      <c r="Q119" s="4"/>
      <c r="R119" s="4"/>
      <c r="S119" s="4"/>
      <c r="T119" s="4"/>
    </row>
    <row r="120" spans="1:20" x14ac:dyDescent="0.15">
      <c r="A120" s="64" t="s">
        <v>303</v>
      </c>
      <c r="B120" s="4" t="s">
        <v>304</v>
      </c>
      <c r="C120" s="66" t="s">
        <v>52</v>
      </c>
      <c r="D120" s="4" t="s">
        <v>53</v>
      </c>
      <c r="E120" s="53"/>
      <c r="F120" s="64">
        <v>57.386055269398412</v>
      </c>
      <c r="G120" s="67" t="s">
        <v>276</v>
      </c>
      <c r="H120" s="4"/>
      <c r="I120" s="64" t="s">
        <v>20</v>
      </c>
      <c r="J120" s="68">
        <v>5</v>
      </c>
      <c r="K120" s="64" t="s">
        <v>102</v>
      </c>
      <c r="L120" s="65">
        <v>41.593888800000002</v>
      </c>
      <c r="M120" s="69">
        <v>-70.458611099999999</v>
      </c>
      <c r="N120" s="66" t="s">
        <v>290</v>
      </c>
      <c r="O120" s="66"/>
      <c r="P120" s="4" t="s">
        <v>277</v>
      </c>
      <c r="Q120" s="4"/>
      <c r="R120" s="4"/>
      <c r="S120" s="4"/>
      <c r="T120" s="4"/>
    </row>
    <row r="121" spans="1:20" x14ac:dyDescent="0.15">
      <c r="A121" s="64" t="s">
        <v>305</v>
      </c>
      <c r="B121" s="4" t="s">
        <v>306</v>
      </c>
      <c r="C121" s="66" t="s">
        <v>52</v>
      </c>
      <c r="D121" s="4" t="s">
        <v>53</v>
      </c>
      <c r="E121" s="53"/>
      <c r="F121" s="64">
        <v>63.439631308742094</v>
      </c>
      <c r="G121" s="67" t="s">
        <v>276</v>
      </c>
      <c r="H121" s="4"/>
      <c r="I121" s="64" t="s">
        <v>20</v>
      </c>
      <c r="J121" s="68">
        <v>5</v>
      </c>
      <c r="K121" s="64" t="s">
        <v>102</v>
      </c>
      <c r="L121" s="65">
        <v>41.589166599999999</v>
      </c>
      <c r="M121" s="69">
        <v>-70.459166600000003</v>
      </c>
      <c r="N121" s="66" t="s">
        <v>290</v>
      </c>
      <c r="O121" s="66"/>
      <c r="P121" s="4" t="s">
        <v>277</v>
      </c>
      <c r="Q121" s="4"/>
      <c r="R121" s="4"/>
      <c r="S121" s="4"/>
      <c r="T121" s="4"/>
    </row>
    <row r="122" spans="1:20" x14ac:dyDescent="0.15">
      <c r="A122" s="64" t="s">
        <v>307</v>
      </c>
      <c r="B122" s="65" t="s">
        <v>308</v>
      </c>
      <c r="C122" s="66" t="s">
        <v>52</v>
      </c>
      <c r="D122" s="4" t="s">
        <v>53</v>
      </c>
      <c r="E122" s="53"/>
      <c r="F122" s="64">
        <v>64.86012749223832</v>
      </c>
      <c r="G122" s="67" t="s">
        <v>276</v>
      </c>
      <c r="H122" s="4"/>
      <c r="I122" s="64" t="s">
        <v>20</v>
      </c>
      <c r="J122" s="68">
        <v>5</v>
      </c>
      <c r="K122" s="64" t="s">
        <v>102</v>
      </c>
      <c r="L122" s="65">
        <v>41.581728499999997</v>
      </c>
      <c r="M122" s="69">
        <v>-70.460218900000001</v>
      </c>
      <c r="N122" s="66" t="s">
        <v>290</v>
      </c>
      <c r="O122" s="66"/>
      <c r="P122" s="4" t="s">
        <v>277</v>
      </c>
      <c r="Q122" s="4"/>
      <c r="R122" s="4"/>
      <c r="S122" s="4"/>
      <c r="T122" s="4"/>
    </row>
    <row r="123" spans="1:20" ht="16" x14ac:dyDescent="0.2">
      <c r="A123" s="70" t="s">
        <v>309</v>
      </c>
      <c r="B123" s="65" t="s">
        <v>310</v>
      </c>
      <c r="C123" s="66" t="s">
        <v>52</v>
      </c>
      <c r="D123" s="4" t="s">
        <v>53</v>
      </c>
      <c r="E123" s="53"/>
      <c r="F123" s="70">
        <v>85.189533667111462</v>
      </c>
      <c r="G123" s="67" t="s">
        <v>276</v>
      </c>
      <c r="H123" s="4"/>
      <c r="I123" s="70" t="s">
        <v>42</v>
      </c>
      <c r="J123" s="71">
        <v>5</v>
      </c>
      <c r="K123" s="70" t="s">
        <v>102</v>
      </c>
      <c r="L123" s="65">
        <v>41.576111099999999</v>
      </c>
      <c r="M123" s="69">
        <v>-70.452500000000001</v>
      </c>
      <c r="N123" s="66" t="s">
        <v>290</v>
      </c>
      <c r="O123" s="66"/>
      <c r="P123" s="4" t="s">
        <v>277</v>
      </c>
      <c r="Q123" s="4"/>
      <c r="R123" s="26"/>
      <c r="S123" s="26"/>
      <c r="T123" s="26"/>
    </row>
    <row r="124" spans="1:20" ht="16" x14ac:dyDescent="0.2">
      <c r="A124" s="64" t="s">
        <v>311</v>
      </c>
      <c r="B124" s="4" t="s">
        <v>312</v>
      </c>
      <c r="C124" s="66" t="s">
        <v>52</v>
      </c>
      <c r="D124" s="4" t="s">
        <v>53</v>
      </c>
      <c r="E124" s="53"/>
      <c r="F124" s="64">
        <v>40.471470829400545</v>
      </c>
      <c r="G124" s="67" t="s">
        <v>276</v>
      </c>
      <c r="H124" s="4"/>
      <c r="I124" s="64" t="s">
        <v>20</v>
      </c>
      <c r="J124" s="68">
        <v>5</v>
      </c>
      <c r="K124" s="64" t="s">
        <v>102</v>
      </c>
      <c r="L124" s="65">
        <v>41.600247299999999</v>
      </c>
      <c r="M124" s="69">
        <v>-70.453649900000002</v>
      </c>
      <c r="N124" s="66" t="s">
        <v>290</v>
      </c>
      <c r="O124" s="66"/>
      <c r="P124" s="4" t="s">
        <v>277</v>
      </c>
      <c r="Q124" s="4"/>
      <c r="R124" s="26"/>
      <c r="S124" s="26"/>
      <c r="T124" s="26"/>
    </row>
    <row r="125" spans="1:20" x14ac:dyDescent="0.15">
      <c r="A125" s="31">
        <v>535</v>
      </c>
      <c r="B125" s="4" t="s">
        <v>313</v>
      </c>
      <c r="C125" s="4" t="s">
        <v>52</v>
      </c>
      <c r="D125" s="4" t="s">
        <v>24</v>
      </c>
      <c r="F125" s="4">
        <v>58.136900568110661</v>
      </c>
      <c r="G125" s="55">
        <v>59.148157594020482</v>
      </c>
      <c r="H125" s="55">
        <f>F125-G125</f>
        <v>-1.0112570259098206</v>
      </c>
      <c r="I125" s="4" t="s">
        <v>20</v>
      </c>
      <c r="J125" s="56">
        <v>5</v>
      </c>
      <c r="K125" s="4" t="s">
        <v>102</v>
      </c>
      <c r="L125" s="4">
        <v>41.594000000000001</v>
      </c>
      <c r="M125" s="4">
        <v>-70.465999999999994</v>
      </c>
      <c r="N125" s="4" t="s">
        <v>103</v>
      </c>
      <c r="O125" s="4"/>
      <c r="P125" s="4" t="s">
        <v>104</v>
      </c>
      <c r="Q125" s="4"/>
      <c r="R125" s="4"/>
      <c r="S125" s="4" t="s">
        <v>105</v>
      </c>
      <c r="T125" s="4" t="s">
        <v>106</v>
      </c>
    </row>
    <row r="126" spans="1:20" x14ac:dyDescent="0.15">
      <c r="A126" s="31">
        <v>23</v>
      </c>
      <c r="B126" s="4" t="s">
        <v>314</v>
      </c>
      <c r="C126" s="4" t="s">
        <v>55</v>
      </c>
      <c r="D126" s="4" t="s">
        <v>24</v>
      </c>
      <c r="E126" s="53" t="s">
        <v>20</v>
      </c>
      <c r="F126" s="4">
        <v>56.647451652137534</v>
      </c>
      <c r="G126" s="55">
        <v>59.022291802585968</v>
      </c>
      <c r="H126" s="55">
        <f t="shared" ref="H126:H180" si="2">F126-G126</f>
        <v>-2.3748401504484349</v>
      </c>
      <c r="I126" s="4" t="s">
        <v>20</v>
      </c>
      <c r="J126" s="56">
        <v>5</v>
      </c>
      <c r="K126" s="4" t="s">
        <v>102</v>
      </c>
      <c r="L126" s="4">
        <v>42.058</v>
      </c>
      <c r="M126" s="4">
        <v>-70.162000000000006</v>
      </c>
      <c r="N126" s="4" t="s">
        <v>103</v>
      </c>
      <c r="O126" s="4"/>
      <c r="P126" s="4" t="s">
        <v>104</v>
      </c>
      <c r="Q126" s="4"/>
      <c r="R126" s="4"/>
      <c r="S126" s="4" t="s">
        <v>105</v>
      </c>
      <c r="T126" s="4" t="s">
        <v>106</v>
      </c>
    </row>
    <row r="127" spans="1:20" x14ac:dyDescent="0.15">
      <c r="A127" s="31">
        <v>30</v>
      </c>
      <c r="B127" s="4" t="s">
        <v>315</v>
      </c>
      <c r="C127" s="4" t="s">
        <v>55</v>
      </c>
      <c r="D127" s="4" t="s">
        <v>24</v>
      </c>
      <c r="E127" s="53"/>
      <c r="F127" s="4">
        <v>92.413818057098339</v>
      </c>
      <c r="G127" s="55">
        <v>91.921688129987501</v>
      </c>
      <c r="H127" s="55">
        <f t="shared" si="2"/>
        <v>0.49212992711083814</v>
      </c>
      <c r="I127" s="4" t="s">
        <v>42</v>
      </c>
      <c r="J127" s="56">
        <v>5</v>
      </c>
      <c r="K127" s="4" t="s">
        <v>102</v>
      </c>
      <c r="L127" s="4">
        <v>42.051000000000002</v>
      </c>
      <c r="M127" s="4">
        <v>-70.182000000000002</v>
      </c>
      <c r="N127" s="4" t="s">
        <v>103</v>
      </c>
      <c r="O127" s="4"/>
      <c r="P127" s="4" t="s">
        <v>104</v>
      </c>
      <c r="Q127" s="4"/>
      <c r="R127" s="4"/>
      <c r="S127" s="4" t="s">
        <v>105</v>
      </c>
      <c r="T127" s="4" t="s">
        <v>106</v>
      </c>
    </row>
    <row r="128" spans="1:20" x14ac:dyDescent="0.15">
      <c r="A128" s="31">
        <v>119</v>
      </c>
      <c r="B128" s="4" t="s">
        <v>316</v>
      </c>
      <c r="C128" s="4" t="s">
        <v>55</v>
      </c>
      <c r="D128" s="4" t="s">
        <v>24</v>
      </c>
      <c r="E128" s="53"/>
      <c r="F128" s="4">
        <v>67.562416902543845</v>
      </c>
      <c r="G128" s="55">
        <v>76.743530810781607</v>
      </c>
      <c r="H128" s="55">
        <f t="shared" si="2"/>
        <v>-9.1811139082377622</v>
      </c>
      <c r="I128" s="4" t="s">
        <v>42</v>
      </c>
      <c r="J128" s="56">
        <v>5</v>
      </c>
      <c r="K128" s="4" t="s">
        <v>102</v>
      </c>
      <c r="L128" s="4">
        <v>42.052999999999997</v>
      </c>
      <c r="M128" s="4">
        <v>-70.117999999999995</v>
      </c>
      <c r="N128" s="4"/>
      <c r="O128" s="4"/>
      <c r="P128" s="4" t="s">
        <v>104</v>
      </c>
      <c r="Q128" s="4"/>
      <c r="R128" s="4"/>
      <c r="S128" s="4" t="s">
        <v>105</v>
      </c>
      <c r="T128" s="4" t="s">
        <v>106</v>
      </c>
    </row>
    <row r="129" spans="1:20" x14ac:dyDescent="0.15">
      <c r="A129" s="4" t="s">
        <v>317</v>
      </c>
      <c r="B129" s="4" t="s">
        <v>318</v>
      </c>
      <c r="C129" s="4" t="s">
        <v>56</v>
      </c>
      <c r="D129" s="4" t="s">
        <v>28</v>
      </c>
      <c r="E129" s="53" t="s">
        <v>42</v>
      </c>
      <c r="F129" s="4">
        <v>87</v>
      </c>
      <c r="G129" s="55">
        <v>89</v>
      </c>
      <c r="H129" s="55">
        <f t="shared" si="2"/>
        <v>-2</v>
      </c>
      <c r="I129" s="4" t="s">
        <v>42</v>
      </c>
      <c r="J129" s="56">
        <v>5</v>
      </c>
      <c r="K129" s="4" t="s">
        <v>102</v>
      </c>
      <c r="L129" s="4">
        <v>41.543979999999998</v>
      </c>
      <c r="M129" s="4">
        <v>-70.652770000000004</v>
      </c>
      <c r="N129" s="4" t="s">
        <v>131</v>
      </c>
      <c r="O129" s="4"/>
      <c r="P129" s="4" t="s">
        <v>132</v>
      </c>
      <c r="Q129" s="4"/>
      <c r="R129" s="4"/>
      <c r="S129" s="4" t="s">
        <v>105</v>
      </c>
      <c r="T129" s="4" t="s">
        <v>106</v>
      </c>
    </row>
    <row r="130" spans="1:20" x14ac:dyDescent="0.15">
      <c r="A130" s="4" t="s">
        <v>319</v>
      </c>
      <c r="B130" s="4" t="s">
        <v>320</v>
      </c>
      <c r="C130" s="4" t="s">
        <v>56</v>
      </c>
      <c r="D130" s="4" t="s">
        <v>28</v>
      </c>
      <c r="E130" s="53"/>
      <c r="F130" s="4">
        <v>91</v>
      </c>
      <c r="G130" s="55">
        <v>91</v>
      </c>
      <c r="H130" s="55">
        <f t="shared" si="2"/>
        <v>0</v>
      </c>
      <c r="I130" s="4" t="s">
        <v>42</v>
      </c>
      <c r="J130" s="56">
        <v>5</v>
      </c>
      <c r="K130" s="4" t="s">
        <v>102</v>
      </c>
      <c r="L130" s="4">
        <v>41.538649999999997</v>
      </c>
      <c r="M130" s="4">
        <v>-70.656720000000007</v>
      </c>
      <c r="N130" s="4" t="s">
        <v>131</v>
      </c>
      <c r="O130" s="4"/>
      <c r="P130" s="4" t="s">
        <v>132</v>
      </c>
      <c r="Q130" s="4"/>
      <c r="R130" s="4"/>
      <c r="S130" s="4" t="s">
        <v>105</v>
      </c>
      <c r="T130" s="4" t="s">
        <v>106</v>
      </c>
    </row>
    <row r="131" spans="1:20" x14ac:dyDescent="0.15">
      <c r="A131" s="31">
        <v>128</v>
      </c>
      <c r="B131" s="4" t="s">
        <v>321</v>
      </c>
      <c r="C131" s="4" t="s">
        <v>322</v>
      </c>
      <c r="D131" s="4" t="s">
        <v>24</v>
      </c>
      <c r="E131" s="53" t="s">
        <v>20</v>
      </c>
      <c r="F131" s="4">
        <v>28.744837918774756</v>
      </c>
      <c r="G131" s="55">
        <v>34.665642965717964</v>
      </c>
      <c r="H131" s="55">
        <f t="shared" si="2"/>
        <v>-5.9208050469432081</v>
      </c>
      <c r="I131" s="4" t="s">
        <v>20</v>
      </c>
      <c r="J131" s="56">
        <v>5</v>
      </c>
      <c r="K131" s="4" t="s">
        <v>102</v>
      </c>
      <c r="L131" s="4">
        <v>41.759</v>
      </c>
      <c r="M131" s="4">
        <v>-70.123000000000005</v>
      </c>
      <c r="N131" s="4"/>
      <c r="O131" s="4"/>
      <c r="P131" s="4" t="s">
        <v>104</v>
      </c>
      <c r="Q131" s="4"/>
      <c r="R131" s="4"/>
      <c r="S131" s="4" t="s">
        <v>105</v>
      </c>
      <c r="T131" s="4" t="s">
        <v>106</v>
      </c>
    </row>
    <row r="132" spans="1:20" x14ac:dyDescent="0.15">
      <c r="A132" s="31">
        <v>26.5</v>
      </c>
      <c r="B132" s="4" t="s">
        <v>323</v>
      </c>
      <c r="C132" s="4" t="s">
        <v>58</v>
      </c>
      <c r="D132" s="4" t="s">
        <v>24</v>
      </c>
      <c r="E132" s="53"/>
      <c r="F132" s="4">
        <v>30.863769672942464</v>
      </c>
      <c r="G132" s="55">
        <v>30.624678536327487</v>
      </c>
      <c r="H132" s="55">
        <f t="shared" si="2"/>
        <v>0.23909113661497727</v>
      </c>
      <c r="I132" s="4" t="s">
        <v>20</v>
      </c>
      <c r="J132" s="56">
        <v>5</v>
      </c>
      <c r="K132" s="4" t="s">
        <v>102</v>
      </c>
      <c r="L132" s="4">
        <v>41.8</v>
      </c>
      <c r="M132" s="4">
        <v>-70.006</v>
      </c>
      <c r="N132" s="4" t="s">
        <v>103</v>
      </c>
      <c r="O132" s="4"/>
      <c r="P132" s="4" t="s">
        <v>104</v>
      </c>
      <c r="Q132" s="4" t="s">
        <v>128</v>
      </c>
      <c r="R132" s="4"/>
      <c r="S132" s="4" t="s">
        <v>105</v>
      </c>
      <c r="T132" s="4" t="s">
        <v>106</v>
      </c>
    </row>
    <row r="133" spans="1:20" x14ac:dyDescent="0.15">
      <c r="A133" s="31">
        <v>39.5</v>
      </c>
      <c r="B133" s="4" t="s">
        <v>58</v>
      </c>
      <c r="C133" s="4" t="s">
        <v>58</v>
      </c>
      <c r="D133" s="4" t="s">
        <v>24</v>
      </c>
      <c r="E133" s="53"/>
      <c r="F133" s="4">
        <v>55.015048946696268</v>
      </c>
      <c r="G133" s="55">
        <v>56.583249822859692</v>
      </c>
      <c r="H133" s="55">
        <f t="shared" si="2"/>
        <v>-1.5682008761634236</v>
      </c>
      <c r="I133" s="4" t="s">
        <v>20</v>
      </c>
      <c r="J133" s="56">
        <v>5</v>
      </c>
      <c r="K133" s="4" t="s">
        <v>102</v>
      </c>
      <c r="L133" s="4">
        <v>41.801000000000002</v>
      </c>
      <c r="M133" s="4">
        <v>-70.010000000000005</v>
      </c>
      <c r="N133" s="4" t="s">
        <v>103</v>
      </c>
      <c r="O133" s="4"/>
      <c r="P133" s="4" t="s">
        <v>104</v>
      </c>
      <c r="Q133" s="4" t="s">
        <v>128</v>
      </c>
      <c r="R133" s="4"/>
      <c r="S133" s="4" t="s">
        <v>105</v>
      </c>
      <c r="T133" s="4" t="s">
        <v>106</v>
      </c>
    </row>
    <row r="134" spans="1:20" x14ac:dyDescent="0.15">
      <c r="A134" s="31">
        <v>304</v>
      </c>
      <c r="B134" s="4" t="s">
        <v>324</v>
      </c>
      <c r="C134" s="4" t="s">
        <v>58</v>
      </c>
      <c r="D134" s="4" t="s">
        <v>24</v>
      </c>
      <c r="E134" s="53"/>
      <c r="F134" s="4">
        <v>34.613524725278275</v>
      </c>
      <c r="G134" s="55">
        <v>35.26262831373738</v>
      </c>
      <c r="H134" s="55">
        <f t="shared" si="2"/>
        <v>-0.64910358845910565</v>
      </c>
      <c r="I134" s="4" t="s">
        <v>20</v>
      </c>
      <c r="J134" s="56">
        <v>5</v>
      </c>
      <c r="K134" s="4" t="s">
        <v>102</v>
      </c>
      <c r="L134" s="4">
        <v>41.801000000000002</v>
      </c>
      <c r="M134" s="4">
        <v>-70.004999999999995</v>
      </c>
      <c r="N134" s="4" t="s">
        <v>103</v>
      </c>
      <c r="O134" s="4"/>
      <c r="P134" s="4" t="s">
        <v>104</v>
      </c>
      <c r="Q134" s="4"/>
      <c r="R134" s="4"/>
      <c r="S134" s="4" t="s">
        <v>105</v>
      </c>
      <c r="T134" s="4" t="s">
        <v>106</v>
      </c>
    </row>
    <row r="135" spans="1:20" x14ac:dyDescent="0.15">
      <c r="A135" s="4" t="s">
        <v>325</v>
      </c>
      <c r="B135" s="4" t="s">
        <v>325</v>
      </c>
      <c r="C135" s="4" t="s">
        <v>58</v>
      </c>
      <c r="D135" s="4" t="s">
        <v>44</v>
      </c>
      <c r="E135" s="53" t="s">
        <v>20</v>
      </c>
      <c r="F135" s="57">
        <v>40.434609137858658</v>
      </c>
      <c r="G135" s="55">
        <v>36.888252080350291</v>
      </c>
      <c r="H135" s="55">
        <f t="shared" si="2"/>
        <v>3.5463570575083665</v>
      </c>
      <c r="I135" s="4" t="s">
        <v>20</v>
      </c>
      <c r="J135" s="56">
        <v>5</v>
      </c>
      <c r="K135" s="4" t="s">
        <v>102</v>
      </c>
      <c r="L135" s="4">
        <v>41.800049999999999</v>
      </c>
      <c r="M135" s="4">
        <v>-70.008319999999998</v>
      </c>
      <c r="N135" s="4" t="s">
        <v>103</v>
      </c>
      <c r="O135" s="4"/>
      <c r="P135" s="4" t="s">
        <v>170</v>
      </c>
      <c r="Q135" s="4"/>
      <c r="R135" s="4"/>
      <c r="S135" s="4" t="s">
        <v>105</v>
      </c>
      <c r="T135" s="4" t="s">
        <v>106</v>
      </c>
    </row>
    <row r="136" spans="1:20" x14ac:dyDescent="0.15">
      <c r="A136" s="4" t="s">
        <v>326</v>
      </c>
      <c r="B136" s="4" t="s">
        <v>327</v>
      </c>
      <c r="C136" s="4" t="s">
        <v>59</v>
      </c>
      <c r="D136" s="4" t="s">
        <v>69</v>
      </c>
      <c r="E136" s="53"/>
      <c r="F136" s="4">
        <v>40.200000000000003</v>
      </c>
      <c r="G136" s="55">
        <v>37.949089742157348</v>
      </c>
      <c r="H136" s="55">
        <f t="shared" si="2"/>
        <v>2.250910257842655</v>
      </c>
      <c r="I136" s="4" t="s">
        <v>20</v>
      </c>
      <c r="J136" s="56">
        <v>5</v>
      </c>
      <c r="K136" s="4" t="s">
        <v>102</v>
      </c>
      <c r="L136" s="4">
        <v>41.599674999999998</v>
      </c>
      <c r="M136" s="4">
        <v>-70.444716999999997</v>
      </c>
      <c r="N136" s="4" t="s">
        <v>68</v>
      </c>
      <c r="O136" s="4"/>
      <c r="P136" s="4" t="s">
        <v>328</v>
      </c>
      <c r="Q136" s="4"/>
      <c r="R136" s="4"/>
      <c r="S136" s="4" t="s">
        <v>105</v>
      </c>
      <c r="T136" s="4" t="s">
        <v>106</v>
      </c>
    </row>
    <row r="137" spans="1:20" x14ac:dyDescent="0.15">
      <c r="A137" s="4" t="s">
        <v>326</v>
      </c>
      <c r="B137" s="4" t="s">
        <v>329</v>
      </c>
      <c r="C137" s="4" t="s">
        <v>59</v>
      </c>
      <c r="D137" s="4" t="s">
        <v>69</v>
      </c>
      <c r="E137" s="53"/>
      <c r="F137" s="4">
        <v>42.1</v>
      </c>
      <c r="G137" s="55">
        <v>39.447894578052413</v>
      </c>
      <c r="H137" s="55">
        <f t="shared" si="2"/>
        <v>2.6521054219475886</v>
      </c>
      <c r="I137" s="4" t="s">
        <v>20</v>
      </c>
      <c r="J137" s="56">
        <v>5</v>
      </c>
      <c r="K137" s="4" t="s">
        <v>102</v>
      </c>
      <c r="L137" s="4">
        <v>41.597231000000001</v>
      </c>
      <c r="M137" s="4">
        <v>-70.445425</v>
      </c>
      <c r="N137" s="4" t="s">
        <v>68</v>
      </c>
      <c r="O137" s="4"/>
      <c r="P137" s="4" t="s">
        <v>328</v>
      </c>
      <c r="Q137" s="4"/>
      <c r="R137" s="4"/>
      <c r="S137" s="4" t="s">
        <v>105</v>
      </c>
      <c r="T137" s="4" t="s">
        <v>106</v>
      </c>
    </row>
    <row r="138" spans="1:20" x14ac:dyDescent="0.15">
      <c r="A138" s="31">
        <v>538</v>
      </c>
      <c r="B138" s="4" t="s">
        <v>330</v>
      </c>
      <c r="C138" s="4" t="s">
        <v>59</v>
      </c>
      <c r="D138" s="4" t="s">
        <v>24</v>
      </c>
      <c r="E138" s="53" t="s">
        <v>20</v>
      </c>
      <c r="F138" s="4">
        <v>33.631319326451198</v>
      </c>
      <c r="G138" s="55">
        <v>39.035232684501779</v>
      </c>
      <c r="H138" s="55">
        <f t="shared" si="2"/>
        <v>-5.4039133580505805</v>
      </c>
      <c r="I138" s="4" t="s">
        <v>20</v>
      </c>
      <c r="J138" s="56">
        <v>5</v>
      </c>
      <c r="K138" s="4" t="s">
        <v>102</v>
      </c>
      <c r="L138" s="4">
        <v>41.598999999999997</v>
      </c>
      <c r="M138" s="4">
        <v>-70.445999999999998</v>
      </c>
      <c r="N138" s="4" t="s">
        <v>103</v>
      </c>
      <c r="O138" s="4"/>
      <c r="P138" s="4" t="s">
        <v>104</v>
      </c>
      <c r="Q138" s="4"/>
      <c r="R138" s="4"/>
      <c r="S138" s="4" t="s">
        <v>105</v>
      </c>
      <c r="T138" s="4" t="s">
        <v>106</v>
      </c>
    </row>
    <row r="139" spans="1:20" x14ac:dyDescent="0.15">
      <c r="A139" s="31">
        <v>101</v>
      </c>
      <c r="B139" s="4" t="s">
        <v>331</v>
      </c>
      <c r="C139" s="4" t="s">
        <v>60</v>
      </c>
      <c r="D139" s="4" t="s">
        <v>24</v>
      </c>
      <c r="E139" s="53" t="s">
        <v>42</v>
      </c>
      <c r="F139" s="4">
        <v>92.407045958691995</v>
      </c>
      <c r="G139" s="55">
        <v>87.932304320371614</v>
      </c>
      <c r="H139" s="55">
        <f t="shared" si="2"/>
        <v>4.4747416383203813</v>
      </c>
      <c r="I139" s="4" t="s">
        <v>42</v>
      </c>
      <c r="J139" s="56">
        <v>5</v>
      </c>
      <c r="K139" s="4" t="s">
        <v>102</v>
      </c>
      <c r="L139" s="4">
        <v>41.765000000000001</v>
      </c>
      <c r="M139" s="4">
        <v>-70.484999999999999</v>
      </c>
      <c r="N139" s="4" t="s">
        <v>103</v>
      </c>
      <c r="O139" s="4"/>
      <c r="P139" s="4" t="s">
        <v>168</v>
      </c>
      <c r="Q139" s="4"/>
      <c r="R139" s="4"/>
      <c r="S139" s="4" t="s">
        <v>105</v>
      </c>
      <c r="T139" s="4" t="s">
        <v>106</v>
      </c>
    </row>
    <row r="140" spans="1:20" x14ac:dyDescent="0.15">
      <c r="A140" s="31">
        <v>522</v>
      </c>
      <c r="B140" s="4" t="s">
        <v>332</v>
      </c>
      <c r="C140" s="4" t="s">
        <v>485</v>
      </c>
      <c r="D140" s="4" t="s">
        <v>24</v>
      </c>
      <c r="E140" s="53"/>
      <c r="F140" s="4">
        <v>51.609305362999727</v>
      </c>
      <c r="G140" s="55">
        <v>46.223861046667487</v>
      </c>
      <c r="H140" s="55">
        <f t="shared" si="2"/>
        <v>5.3854443163322401</v>
      </c>
      <c r="I140" s="4" t="s">
        <v>20</v>
      </c>
      <c r="J140" s="56">
        <v>5</v>
      </c>
      <c r="K140" s="4" t="s">
        <v>102</v>
      </c>
      <c r="L140" s="4">
        <v>41.667000000000002</v>
      </c>
      <c r="M140" s="4">
        <v>-70.058999999999997</v>
      </c>
      <c r="N140" s="4" t="s">
        <v>103</v>
      </c>
      <c r="O140" s="4"/>
      <c r="P140" s="4" t="s">
        <v>104</v>
      </c>
      <c r="Q140" s="4"/>
      <c r="R140" s="4"/>
      <c r="S140" s="4" t="s">
        <v>105</v>
      </c>
      <c r="T140" s="4" t="s">
        <v>106</v>
      </c>
    </row>
    <row r="141" spans="1:20" x14ac:dyDescent="0.15">
      <c r="A141" s="4" t="s">
        <v>333</v>
      </c>
      <c r="B141" s="4" t="s">
        <v>334</v>
      </c>
      <c r="C141" s="4" t="s">
        <v>485</v>
      </c>
      <c r="D141" s="4" t="s">
        <v>19</v>
      </c>
      <c r="E141" s="53" t="s">
        <v>20</v>
      </c>
      <c r="F141" s="4">
        <v>31.945232162332282</v>
      </c>
      <c r="G141" s="55">
        <v>30.285030926233059</v>
      </c>
      <c r="H141" s="55">
        <f t="shared" si="2"/>
        <v>1.6602012360992227</v>
      </c>
      <c r="I141" s="4" t="s">
        <v>20</v>
      </c>
      <c r="J141" s="56">
        <v>5</v>
      </c>
      <c r="K141" s="4" t="s">
        <v>109</v>
      </c>
      <c r="L141" s="4">
        <v>41.66827</v>
      </c>
      <c r="M141" s="4">
        <v>-70.059169999999995</v>
      </c>
      <c r="N141" s="4"/>
      <c r="O141" s="4"/>
      <c r="P141" s="4" t="s">
        <v>19</v>
      </c>
      <c r="Q141" s="4"/>
      <c r="R141" s="4"/>
      <c r="S141" s="4" t="s">
        <v>105</v>
      </c>
      <c r="T141" s="4" t="s">
        <v>106</v>
      </c>
    </row>
    <row r="142" spans="1:20" x14ac:dyDescent="0.15">
      <c r="A142" s="31">
        <v>114</v>
      </c>
      <c r="B142" s="4" t="s">
        <v>335</v>
      </c>
      <c r="C142" s="4" t="s">
        <v>61</v>
      </c>
      <c r="D142" s="4" t="s">
        <v>24</v>
      </c>
      <c r="E142" s="53" t="s">
        <v>42</v>
      </c>
      <c r="F142" s="4">
        <v>86.489333139683922</v>
      </c>
      <c r="G142" s="55">
        <v>84.367546378037034</v>
      </c>
      <c r="H142" s="55">
        <f t="shared" si="2"/>
        <v>2.121786761646888</v>
      </c>
      <c r="I142" s="4" t="s">
        <v>42</v>
      </c>
      <c r="J142" s="56">
        <v>5</v>
      </c>
      <c r="K142" s="4" t="s">
        <v>102</v>
      </c>
      <c r="L142" s="4">
        <v>41.747</v>
      </c>
      <c r="M142" s="4">
        <v>-70.429000000000002</v>
      </c>
      <c r="N142" s="4" t="s">
        <v>103</v>
      </c>
      <c r="O142" s="4"/>
      <c r="P142" s="4" t="s">
        <v>104</v>
      </c>
      <c r="Q142" s="4"/>
      <c r="R142" s="4"/>
      <c r="S142" s="4" t="s">
        <v>105</v>
      </c>
      <c r="T142" s="4" t="s">
        <v>106</v>
      </c>
    </row>
    <row r="143" spans="1:20" x14ac:dyDescent="0.15">
      <c r="A143" s="31">
        <v>27</v>
      </c>
      <c r="B143" s="4" t="s">
        <v>336</v>
      </c>
      <c r="C143" s="4" t="s">
        <v>62</v>
      </c>
      <c r="D143" s="4" t="s">
        <v>24</v>
      </c>
      <c r="E143" s="53" t="s">
        <v>42</v>
      </c>
      <c r="F143" s="4">
        <v>78.834735081947727</v>
      </c>
      <c r="G143" s="55">
        <v>79.78676210797282</v>
      </c>
      <c r="H143" s="55">
        <f t="shared" si="2"/>
        <v>-0.95202702602509248</v>
      </c>
      <c r="I143" s="4" t="s">
        <v>42</v>
      </c>
      <c r="J143" s="56">
        <v>5</v>
      </c>
      <c r="K143" s="4" t="s">
        <v>102</v>
      </c>
      <c r="L143" s="4">
        <v>41.752000000000002</v>
      </c>
      <c r="M143" s="4">
        <v>-70.153999999999996</v>
      </c>
      <c r="N143" s="4" t="s">
        <v>103</v>
      </c>
      <c r="O143" s="4"/>
      <c r="P143" s="4" t="s">
        <v>104</v>
      </c>
      <c r="Q143" s="4"/>
      <c r="R143" s="4"/>
      <c r="S143" s="4" t="s">
        <v>105</v>
      </c>
      <c r="T143" s="4" t="s">
        <v>106</v>
      </c>
    </row>
    <row r="144" spans="1:20" x14ac:dyDescent="0.15">
      <c r="A144" s="31">
        <v>507</v>
      </c>
      <c r="B144" s="4" t="s">
        <v>337</v>
      </c>
      <c r="C144" s="4" t="s">
        <v>63</v>
      </c>
      <c r="D144" s="4" t="s">
        <v>24</v>
      </c>
      <c r="E144" s="53"/>
      <c r="F144" s="4">
        <v>76.386419877937286</v>
      </c>
      <c r="G144" s="55">
        <v>75.234340274750195</v>
      </c>
      <c r="H144" s="55">
        <f t="shared" si="2"/>
        <v>1.1520796031870901</v>
      </c>
      <c r="I144" s="4" t="s">
        <v>42</v>
      </c>
      <c r="J144" s="56">
        <v>5</v>
      </c>
      <c r="K144" s="4" t="s">
        <v>102</v>
      </c>
      <c r="L144" s="4">
        <v>41.679000000000002</v>
      </c>
      <c r="M144" s="4">
        <v>-69.977000000000004</v>
      </c>
      <c r="N144" s="4" t="s">
        <v>103</v>
      </c>
      <c r="O144" s="4"/>
      <c r="P144" s="4" t="s">
        <v>104</v>
      </c>
      <c r="Q144" s="4"/>
      <c r="R144" s="4"/>
      <c r="S144" s="4" t="s">
        <v>105</v>
      </c>
      <c r="T144" s="4" t="s">
        <v>106</v>
      </c>
    </row>
    <row r="145" spans="1:20" x14ac:dyDescent="0.15">
      <c r="A145" s="31">
        <v>508</v>
      </c>
      <c r="B145" s="4" t="s">
        <v>338</v>
      </c>
      <c r="C145" s="4" t="s">
        <v>63</v>
      </c>
      <c r="D145" s="4" t="s">
        <v>24</v>
      </c>
      <c r="E145" s="53"/>
      <c r="F145" s="4">
        <v>72.551302553973983</v>
      </c>
      <c r="G145" s="55">
        <v>70.845892649680977</v>
      </c>
      <c r="H145" s="55">
        <f t="shared" si="2"/>
        <v>1.7054099042930062</v>
      </c>
      <c r="I145" s="4" t="s">
        <v>42</v>
      </c>
      <c r="J145" s="56">
        <v>5</v>
      </c>
      <c r="K145" s="4" t="s">
        <v>102</v>
      </c>
      <c r="L145" s="4">
        <v>41.670999999999999</v>
      </c>
      <c r="M145" s="4">
        <v>-69.962000000000003</v>
      </c>
      <c r="N145" s="4" t="s">
        <v>103</v>
      </c>
      <c r="O145" s="4"/>
      <c r="P145" s="4" t="s">
        <v>104</v>
      </c>
      <c r="Q145" s="4"/>
      <c r="R145" s="4"/>
      <c r="S145" s="4" t="s">
        <v>105</v>
      </c>
      <c r="T145" s="4" t="s">
        <v>106</v>
      </c>
    </row>
    <row r="146" spans="1:20" x14ac:dyDescent="0.15">
      <c r="A146" s="4" t="s">
        <v>339</v>
      </c>
      <c r="B146" s="4" t="s">
        <v>340</v>
      </c>
      <c r="C146" s="4" t="s">
        <v>63</v>
      </c>
      <c r="D146" s="4" t="s">
        <v>64</v>
      </c>
      <c r="E146" s="53" t="s">
        <v>20</v>
      </c>
      <c r="F146" s="58">
        <v>52.323800672289018</v>
      </c>
      <c r="G146" s="55">
        <v>55.238351815205888</v>
      </c>
      <c r="H146" s="55">
        <f t="shared" si="2"/>
        <v>-2.9145511429168707</v>
      </c>
      <c r="I146" s="4" t="s">
        <v>20</v>
      </c>
      <c r="J146" s="56">
        <v>5</v>
      </c>
      <c r="K146" s="4" t="s">
        <v>102</v>
      </c>
      <c r="L146" s="4">
        <v>41.680329999999998</v>
      </c>
      <c r="M146" s="4">
        <v>-69.966849999999994</v>
      </c>
      <c r="N146" s="4" t="s">
        <v>181</v>
      </c>
      <c r="O146" s="4"/>
      <c r="P146" s="4" t="s">
        <v>64</v>
      </c>
      <c r="Q146" s="4"/>
      <c r="R146" s="4"/>
      <c r="S146" s="4" t="s">
        <v>105</v>
      </c>
      <c r="T146" s="4" t="s">
        <v>106</v>
      </c>
    </row>
    <row r="147" spans="1:20" x14ac:dyDescent="0.15">
      <c r="A147" s="4" t="s">
        <v>337</v>
      </c>
      <c r="B147" s="4" t="s">
        <v>341</v>
      </c>
      <c r="C147" s="4" t="s">
        <v>63</v>
      </c>
      <c r="D147" s="4" t="s">
        <v>64</v>
      </c>
      <c r="E147" s="53"/>
      <c r="F147" s="58">
        <v>65.472131508832774</v>
      </c>
      <c r="G147" s="55">
        <v>69.619900615192378</v>
      </c>
      <c r="H147" s="55">
        <f t="shared" si="2"/>
        <v>-4.1477691063596041</v>
      </c>
      <c r="I147" s="4" t="s">
        <v>42</v>
      </c>
      <c r="J147" s="56">
        <v>5</v>
      </c>
      <c r="K147" s="4" t="s">
        <v>102</v>
      </c>
      <c r="L147" s="4">
        <v>41.67998</v>
      </c>
      <c r="M147" s="4">
        <v>-69.973179999999999</v>
      </c>
      <c r="N147" s="4" t="s">
        <v>181</v>
      </c>
      <c r="O147" s="4"/>
      <c r="P147" s="4" t="s">
        <v>64</v>
      </c>
      <c r="Q147" s="4"/>
      <c r="R147" s="4"/>
      <c r="S147" s="4" t="s">
        <v>105</v>
      </c>
      <c r="T147" s="4" t="s">
        <v>106</v>
      </c>
    </row>
    <row r="148" spans="1:20" x14ac:dyDescent="0.15">
      <c r="A148" s="4" t="s">
        <v>342</v>
      </c>
      <c r="B148" s="4" t="s">
        <v>343</v>
      </c>
      <c r="C148" s="4" t="s">
        <v>63</v>
      </c>
      <c r="D148" s="4" t="s">
        <v>64</v>
      </c>
      <c r="E148" s="53"/>
      <c r="F148" s="58">
        <v>77.335411573901368</v>
      </c>
      <c r="G148" s="55">
        <v>77.397160701558477</v>
      </c>
      <c r="H148" s="55">
        <f t="shared" si="2"/>
        <v>-6.1749127657108716E-2</v>
      </c>
      <c r="I148" s="4" t="s">
        <v>42</v>
      </c>
      <c r="J148" s="56">
        <v>5</v>
      </c>
      <c r="K148" s="4" t="s">
        <v>102</v>
      </c>
      <c r="L148" s="4">
        <v>41.664549999999998</v>
      </c>
      <c r="M148" s="4">
        <v>-69.972329999999999</v>
      </c>
      <c r="N148" s="4" t="s">
        <v>181</v>
      </c>
      <c r="O148" s="4"/>
      <c r="P148" s="4" t="s">
        <v>64</v>
      </c>
      <c r="Q148" s="4"/>
      <c r="R148" s="4"/>
      <c r="S148" s="4" t="s">
        <v>105</v>
      </c>
      <c r="T148" s="4" t="s">
        <v>106</v>
      </c>
    </row>
    <row r="149" spans="1:20" x14ac:dyDescent="0.15">
      <c r="A149" s="4" t="s">
        <v>344</v>
      </c>
      <c r="B149" s="4" t="s">
        <v>345</v>
      </c>
      <c r="C149" s="4" t="s">
        <v>63</v>
      </c>
      <c r="D149" s="4" t="s">
        <v>64</v>
      </c>
      <c r="E149" s="53"/>
      <c r="F149" s="58">
        <v>79.74681604462144</v>
      </c>
      <c r="G149" s="55">
        <v>80.623394242497994</v>
      </c>
      <c r="H149" s="55">
        <f t="shared" si="2"/>
        <v>-0.87657819787655455</v>
      </c>
      <c r="I149" s="4" t="s">
        <v>42</v>
      </c>
      <c r="J149" s="56">
        <v>5</v>
      </c>
      <c r="K149" s="4" t="s">
        <v>102</v>
      </c>
      <c r="L149" s="4">
        <v>41.6661</v>
      </c>
      <c r="M149" s="4">
        <v>-69.964349999999996</v>
      </c>
      <c r="N149" s="4" t="s">
        <v>181</v>
      </c>
      <c r="O149" s="4"/>
      <c r="P149" s="4" t="s">
        <v>64</v>
      </c>
      <c r="Q149" s="4"/>
      <c r="R149" s="4"/>
      <c r="S149" s="4" t="s">
        <v>105</v>
      </c>
      <c r="T149" s="4" t="s">
        <v>106</v>
      </c>
    </row>
    <row r="150" spans="1:20" x14ac:dyDescent="0.15">
      <c r="A150" s="4" t="s">
        <v>346</v>
      </c>
      <c r="B150" s="4" t="s">
        <v>347</v>
      </c>
      <c r="C150" s="4" t="s">
        <v>63</v>
      </c>
      <c r="D150" s="4" t="s">
        <v>64</v>
      </c>
      <c r="E150" s="53"/>
      <c r="F150" s="58">
        <v>63.494417222403527</v>
      </c>
      <c r="G150" s="55">
        <v>65.227669100333259</v>
      </c>
      <c r="H150" s="55">
        <f t="shared" si="2"/>
        <v>-1.7332518779297317</v>
      </c>
      <c r="I150" s="4" t="s">
        <v>42</v>
      </c>
      <c r="J150" s="56">
        <v>5</v>
      </c>
      <c r="K150" s="4" t="s">
        <v>102</v>
      </c>
      <c r="L150" s="4">
        <v>41.67492</v>
      </c>
      <c r="M150" s="4">
        <v>-69.955430000000007</v>
      </c>
      <c r="N150" s="4" t="s">
        <v>181</v>
      </c>
      <c r="O150" s="4"/>
      <c r="P150" s="4" t="s">
        <v>64</v>
      </c>
      <c r="Q150" s="4"/>
      <c r="R150" s="4"/>
      <c r="S150" s="4" t="s">
        <v>105</v>
      </c>
      <c r="T150" s="4" t="s">
        <v>106</v>
      </c>
    </row>
    <row r="151" spans="1:20" x14ac:dyDescent="0.15">
      <c r="A151" s="4" t="s">
        <v>338</v>
      </c>
      <c r="B151" s="4" t="s">
        <v>348</v>
      </c>
      <c r="C151" s="4" t="s">
        <v>63</v>
      </c>
      <c r="D151" s="4" t="s">
        <v>64</v>
      </c>
      <c r="E151" s="53"/>
      <c r="F151" s="58">
        <v>69.018969569092718</v>
      </c>
      <c r="G151" s="55">
        <v>71.10104041002856</v>
      </c>
      <c r="H151" s="55">
        <f t="shared" si="2"/>
        <v>-2.0820708409358417</v>
      </c>
      <c r="I151" s="4" t="s">
        <v>42</v>
      </c>
      <c r="J151" s="56">
        <v>5</v>
      </c>
      <c r="K151" s="4" t="s">
        <v>102</v>
      </c>
      <c r="L151" s="4">
        <v>41.671520000000001</v>
      </c>
      <c r="M151" s="4">
        <v>-69.961179999999999</v>
      </c>
      <c r="N151" s="4" t="s">
        <v>181</v>
      </c>
      <c r="O151" s="4"/>
      <c r="P151" s="4" t="s">
        <v>64</v>
      </c>
      <c r="Q151" s="4"/>
      <c r="R151" s="4"/>
      <c r="S151" s="4" t="s">
        <v>105</v>
      </c>
      <c r="T151" s="4" t="s">
        <v>106</v>
      </c>
    </row>
    <row r="152" spans="1:20" x14ac:dyDescent="0.15">
      <c r="A152" s="31">
        <v>509</v>
      </c>
      <c r="B152" s="4" t="s">
        <v>349</v>
      </c>
      <c r="C152" s="4" t="s">
        <v>65</v>
      </c>
      <c r="D152" s="4" t="s">
        <v>24</v>
      </c>
      <c r="E152" s="53"/>
      <c r="F152" s="4">
        <v>59.769217711225266</v>
      </c>
      <c r="G152" s="55">
        <v>57.762980445819323</v>
      </c>
      <c r="H152" s="55">
        <f t="shared" si="2"/>
        <v>2.006237265405943</v>
      </c>
      <c r="I152" s="4" t="s">
        <v>20</v>
      </c>
      <c r="J152" s="56">
        <v>5</v>
      </c>
      <c r="K152" s="4" t="s">
        <v>102</v>
      </c>
      <c r="L152" s="4">
        <v>41.673999999999999</v>
      </c>
      <c r="M152" s="4">
        <v>-70.001999999999995</v>
      </c>
      <c r="N152" s="4" t="s">
        <v>103</v>
      </c>
      <c r="O152" s="4"/>
      <c r="P152" s="4" t="s">
        <v>104</v>
      </c>
      <c r="Q152" s="4"/>
      <c r="R152" s="4"/>
      <c r="S152" s="4" t="s">
        <v>105</v>
      </c>
      <c r="T152" s="4" t="s">
        <v>106</v>
      </c>
    </row>
    <row r="153" spans="1:20" x14ac:dyDescent="0.15">
      <c r="A153" s="4" t="s">
        <v>349</v>
      </c>
      <c r="B153" s="4" t="s">
        <v>350</v>
      </c>
      <c r="C153" s="4" t="s">
        <v>65</v>
      </c>
      <c r="D153" s="4" t="s">
        <v>64</v>
      </c>
      <c r="E153" s="53" t="s">
        <v>20</v>
      </c>
      <c r="F153" s="58">
        <v>37.124194277321486</v>
      </c>
      <c r="G153" s="55">
        <v>35.451422338566687</v>
      </c>
      <c r="H153" s="55">
        <f t="shared" si="2"/>
        <v>1.6727719387547992</v>
      </c>
      <c r="I153" s="4" t="s">
        <v>20</v>
      </c>
      <c r="J153" s="56">
        <v>5</v>
      </c>
      <c r="K153" s="4" t="s">
        <v>102</v>
      </c>
      <c r="L153" s="4">
        <v>41.674500000000002</v>
      </c>
      <c r="M153" s="4">
        <v>-69.999170000000007</v>
      </c>
      <c r="N153" s="4" t="s">
        <v>181</v>
      </c>
      <c r="O153" s="4"/>
      <c r="P153" s="4" t="s">
        <v>64</v>
      </c>
      <c r="Q153" s="4"/>
      <c r="R153" s="4"/>
      <c r="S153" s="4" t="s">
        <v>105</v>
      </c>
      <c r="T153" s="4" t="s">
        <v>106</v>
      </c>
    </row>
    <row r="154" spans="1:20" x14ac:dyDescent="0.15">
      <c r="A154" s="4" t="s">
        <v>351</v>
      </c>
      <c r="B154" s="4" t="s">
        <v>352</v>
      </c>
      <c r="C154" s="4" t="s">
        <v>65</v>
      </c>
      <c r="D154" s="4" t="s">
        <v>64</v>
      </c>
      <c r="E154" s="53"/>
      <c r="F154" s="58">
        <v>25.770580612806754</v>
      </c>
      <c r="G154" s="55">
        <v>26.19032156659059</v>
      </c>
      <c r="H154" s="55">
        <f t="shared" si="2"/>
        <v>-0.4197409537838368</v>
      </c>
      <c r="I154" s="4" t="s">
        <v>20</v>
      </c>
      <c r="J154" s="56">
        <v>5</v>
      </c>
      <c r="K154" s="4" t="s">
        <v>102</v>
      </c>
      <c r="L154" s="4">
        <v>41.672170000000001</v>
      </c>
      <c r="M154" s="4">
        <v>-70.006169999999997</v>
      </c>
      <c r="N154" s="4" t="s">
        <v>181</v>
      </c>
      <c r="O154" s="4"/>
      <c r="P154" s="4" t="s">
        <v>64</v>
      </c>
      <c r="Q154" s="4"/>
      <c r="R154" s="4"/>
      <c r="S154" s="4" t="s">
        <v>105</v>
      </c>
      <c r="T154" s="4" t="s">
        <v>106</v>
      </c>
    </row>
    <row r="155" spans="1:20" x14ac:dyDescent="0.15">
      <c r="A155" s="31">
        <v>543</v>
      </c>
      <c r="B155" s="4" t="s">
        <v>353</v>
      </c>
      <c r="C155" s="4" t="s">
        <v>66</v>
      </c>
      <c r="D155" s="4" t="s">
        <v>24</v>
      </c>
      <c r="E155" s="53" t="s">
        <v>20</v>
      </c>
      <c r="F155" s="4">
        <v>48.630973962611662</v>
      </c>
      <c r="G155" s="55">
        <v>47.769894333320437</v>
      </c>
      <c r="H155" s="55">
        <f t="shared" si="2"/>
        <v>0.8610796292912255</v>
      </c>
      <c r="I155" s="4" t="s">
        <v>20</v>
      </c>
      <c r="J155" s="56">
        <v>5</v>
      </c>
      <c r="K155" s="4" t="s">
        <v>102</v>
      </c>
      <c r="L155" s="4">
        <v>41.664000000000001</v>
      </c>
      <c r="M155" s="4">
        <v>-70.149000000000001</v>
      </c>
      <c r="N155" s="4" t="s">
        <v>103</v>
      </c>
      <c r="O155" s="4"/>
      <c r="P155" s="4" t="s">
        <v>104</v>
      </c>
      <c r="Q155" s="4"/>
      <c r="R155" s="4"/>
      <c r="S155" s="4" t="s">
        <v>105</v>
      </c>
      <c r="T155" s="4" t="s">
        <v>106</v>
      </c>
    </row>
    <row r="156" spans="1:20" x14ac:dyDescent="0.15">
      <c r="A156" s="31">
        <v>506</v>
      </c>
      <c r="B156" s="4" t="s">
        <v>354</v>
      </c>
      <c r="C156" s="4" t="s">
        <v>67</v>
      </c>
      <c r="D156" s="4" t="s">
        <v>24</v>
      </c>
      <c r="E156" s="53"/>
      <c r="F156" s="4">
        <v>54.49860546613322</v>
      </c>
      <c r="G156" s="55">
        <v>53.753392424453729</v>
      </c>
      <c r="H156" s="55">
        <f t="shared" si="2"/>
        <v>0.74521304167949154</v>
      </c>
      <c r="I156" s="4" t="s">
        <v>20</v>
      </c>
      <c r="J156" s="56">
        <v>5</v>
      </c>
      <c r="K156" s="4" t="s">
        <v>102</v>
      </c>
      <c r="L156" s="4">
        <v>41.677999999999997</v>
      </c>
      <c r="M156" s="4">
        <v>-70.016999999999996</v>
      </c>
      <c r="N156" s="4" t="s">
        <v>103</v>
      </c>
      <c r="O156" s="4"/>
      <c r="P156" s="4" t="s">
        <v>104</v>
      </c>
      <c r="Q156" s="4"/>
      <c r="R156" s="4"/>
      <c r="S156" s="4" t="s">
        <v>105</v>
      </c>
      <c r="T156" s="4" t="s">
        <v>106</v>
      </c>
    </row>
    <row r="157" spans="1:20" x14ac:dyDescent="0.15">
      <c r="A157" s="4" t="s">
        <v>355</v>
      </c>
      <c r="B157" s="4" t="s">
        <v>356</v>
      </c>
      <c r="C157" s="4" t="s">
        <v>67</v>
      </c>
      <c r="D157" s="4" t="s">
        <v>64</v>
      </c>
      <c r="E157" s="53" t="s">
        <v>20</v>
      </c>
      <c r="F157" s="58">
        <v>39.457609048647569</v>
      </c>
      <c r="G157" s="55">
        <v>41.56600821533749</v>
      </c>
      <c r="H157" s="55">
        <f t="shared" si="2"/>
        <v>-2.1083991666899209</v>
      </c>
      <c r="I157" s="4" t="s">
        <v>20</v>
      </c>
      <c r="J157" s="56">
        <v>5</v>
      </c>
      <c r="K157" s="4" t="s">
        <v>102</v>
      </c>
      <c r="L157" s="4">
        <v>41.677500000000002</v>
      </c>
      <c r="M157" s="4">
        <v>-70.017499999999998</v>
      </c>
      <c r="N157" s="4" t="s">
        <v>181</v>
      </c>
      <c r="O157" s="4"/>
      <c r="P157" s="4" t="s">
        <v>64</v>
      </c>
      <c r="Q157" s="4"/>
      <c r="R157" s="4"/>
      <c r="S157" s="4" t="s">
        <v>105</v>
      </c>
      <c r="T157" s="4" t="s">
        <v>106</v>
      </c>
    </row>
    <row r="158" spans="1:20" x14ac:dyDescent="0.15">
      <c r="A158" s="4" t="s">
        <v>357</v>
      </c>
      <c r="B158" s="4" t="s">
        <v>358</v>
      </c>
      <c r="C158" s="4" t="s">
        <v>68</v>
      </c>
      <c r="D158" s="4" t="s">
        <v>69</v>
      </c>
      <c r="E158" s="53"/>
      <c r="F158" s="4">
        <v>38.6</v>
      </c>
      <c r="G158" s="55">
        <v>38.348019597292151</v>
      </c>
      <c r="H158" s="55">
        <f t="shared" si="2"/>
        <v>0.25198040270785071</v>
      </c>
      <c r="I158" s="4" t="s">
        <v>20</v>
      </c>
      <c r="J158" s="56">
        <v>5</v>
      </c>
      <c r="K158" s="4" t="s">
        <v>102</v>
      </c>
      <c r="L158" s="4">
        <v>41.644069999999999</v>
      </c>
      <c r="M158" s="4">
        <v>-70.410870000000003</v>
      </c>
      <c r="N158" s="4" t="s">
        <v>68</v>
      </c>
      <c r="O158" s="4"/>
      <c r="P158" s="4" t="s">
        <v>328</v>
      </c>
      <c r="Q158" s="4"/>
      <c r="R158" s="4"/>
      <c r="S158" s="4" t="s">
        <v>105</v>
      </c>
      <c r="T158" s="4" t="s">
        <v>106</v>
      </c>
    </row>
    <row r="159" spans="1:20" x14ac:dyDescent="0.15">
      <c r="A159" s="4" t="s">
        <v>359</v>
      </c>
      <c r="B159" s="4" t="s">
        <v>360</v>
      </c>
      <c r="C159" s="4" t="s">
        <v>68</v>
      </c>
      <c r="D159" s="4" t="s">
        <v>69</v>
      </c>
      <c r="E159" s="53" t="s">
        <v>20</v>
      </c>
      <c r="F159" s="4">
        <v>38</v>
      </c>
      <c r="G159" s="55">
        <v>34.930363347382738</v>
      </c>
      <c r="H159" s="55">
        <f t="shared" si="2"/>
        <v>3.0696366526172625</v>
      </c>
      <c r="I159" s="4" t="s">
        <v>20</v>
      </c>
      <c r="J159" s="56">
        <v>5</v>
      </c>
      <c r="K159" s="4" t="s">
        <v>102</v>
      </c>
      <c r="L159" s="4">
        <v>41.64452</v>
      </c>
      <c r="M159" s="4">
        <v>-70.406279999999995</v>
      </c>
      <c r="N159" s="4" t="s">
        <v>68</v>
      </c>
      <c r="O159" s="4"/>
      <c r="P159" s="4" t="s">
        <v>328</v>
      </c>
      <c r="Q159" s="4"/>
      <c r="R159" s="4"/>
      <c r="S159" s="4" t="s">
        <v>105</v>
      </c>
      <c r="T159" s="4" t="s">
        <v>106</v>
      </c>
    </row>
    <row r="160" spans="1:20" x14ac:dyDescent="0.15">
      <c r="A160" s="4" t="s">
        <v>361</v>
      </c>
      <c r="B160" s="4" t="s">
        <v>362</v>
      </c>
      <c r="C160" s="4" t="s">
        <v>68</v>
      </c>
      <c r="D160" s="4" t="s">
        <v>69</v>
      </c>
      <c r="E160" s="53"/>
      <c r="F160" s="4">
        <v>41.7</v>
      </c>
      <c r="G160" s="55">
        <v>36.942164453362615</v>
      </c>
      <c r="H160" s="55">
        <f t="shared" si="2"/>
        <v>4.7578355466373878</v>
      </c>
      <c r="I160" s="4" t="s">
        <v>20</v>
      </c>
      <c r="J160" s="56">
        <v>5</v>
      </c>
      <c r="K160" s="4" t="s">
        <v>102</v>
      </c>
      <c r="L160" s="4">
        <v>41.6342</v>
      </c>
      <c r="M160" s="4">
        <v>-70.409769999999995</v>
      </c>
      <c r="N160" s="4" t="s">
        <v>68</v>
      </c>
      <c r="O160" s="4"/>
      <c r="P160" s="4" t="s">
        <v>328</v>
      </c>
      <c r="Q160" s="4"/>
      <c r="R160" s="4"/>
      <c r="S160" s="4" t="s">
        <v>105</v>
      </c>
      <c r="T160" s="4" t="s">
        <v>106</v>
      </c>
    </row>
    <row r="161" spans="1:20" x14ac:dyDescent="0.15">
      <c r="A161" s="4" t="s">
        <v>363</v>
      </c>
      <c r="B161" s="4" t="s">
        <v>364</v>
      </c>
      <c r="C161" s="4" t="s">
        <v>68</v>
      </c>
      <c r="D161" s="4" t="s">
        <v>69</v>
      </c>
      <c r="E161" s="53"/>
      <c r="F161" s="4">
        <v>55.8</v>
      </c>
      <c r="G161" s="55">
        <v>51.324149746135504</v>
      </c>
      <c r="H161" s="55">
        <f t="shared" si="2"/>
        <v>4.4758502538644933</v>
      </c>
      <c r="I161" s="4" t="s">
        <v>20</v>
      </c>
      <c r="J161" s="56">
        <v>5</v>
      </c>
      <c r="K161" s="4" t="s">
        <v>102</v>
      </c>
      <c r="L161" s="4">
        <v>41.629779999999997</v>
      </c>
      <c r="M161" s="4">
        <v>-70.401290000000003</v>
      </c>
      <c r="N161" s="4" t="s">
        <v>68</v>
      </c>
      <c r="O161" s="4"/>
      <c r="P161" s="4" t="s">
        <v>328</v>
      </c>
      <c r="Q161" s="4"/>
      <c r="R161" s="4"/>
      <c r="S161" s="4" t="s">
        <v>105</v>
      </c>
      <c r="T161" s="4" t="s">
        <v>106</v>
      </c>
    </row>
    <row r="162" spans="1:20" x14ac:dyDescent="0.15">
      <c r="A162" s="4" t="s">
        <v>365</v>
      </c>
      <c r="B162" s="4" t="s">
        <v>366</v>
      </c>
      <c r="C162" s="4" t="s">
        <v>68</v>
      </c>
      <c r="D162" s="4" t="s">
        <v>69</v>
      </c>
      <c r="E162" s="53"/>
      <c r="F162" s="4">
        <v>77.5</v>
      </c>
      <c r="G162" s="55">
        <v>70.196194316796706</v>
      </c>
      <c r="H162" s="55">
        <f t="shared" si="2"/>
        <v>7.3038056832032936</v>
      </c>
      <c r="I162" s="4" t="s">
        <v>42</v>
      </c>
      <c r="J162" s="56">
        <v>5</v>
      </c>
      <c r="K162" s="4" t="s">
        <v>102</v>
      </c>
      <c r="L162" s="4">
        <v>41.615189999999998</v>
      </c>
      <c r="M162" s="4">
        <v>-70.404899999999998</v>
      </c>
      <c r="N162" s="4" t="s">
        <v>68</v>
      </c>
      <c r="O162" s="4"/>
      <c r="P162" s="4" t="s">
        <v>328</v>
      </c>
      <c r="Q162" s="4"/>
      <c r="R162" s="4"/>
      <c r="S162" s="4" t="s">
        <v>105</v>
      </c>
      <c r="T162" s="4" t="s">
        <v>106</v>
      </c>
    </row>
    <row r="163" spans="1:20" x14ac:dyDescent="0.15">
      <c r="A163" s="4" t="s">
        <v>367</v>
      </c>
      <c r="B163" s="4" t="s">
        <v>368</v>
      </c>
      <c r="C163" s="4" t="s">
        <v>68</v>
      </c>
      <c r="D163" s="4" t="s">
        <v>69</v>
      </c>
      <c r="E163" s="53"/>
      <c r="F163" s="4">
        <v>63.1</v>
      </c>
      <c r="G163" s="55">
        <v>58.564397667563433</v>
      </c>
      <c r="H163" s="55">
        <f t="shared" si="2"/>
        <v>4.535602332436568</v>
      </c>
      <c r="I163" s="4" t="s">
        <v>20</v>
      </c>
      <c r="J163" s="56">
        <v>5</v>
      </c>
      <c r="K163" s="4" t="s">
        <v>102</v>
      </c>
      <c r="L163" s="4">
        <v>41.611125000000001</v>
      </c>
      <c r="M163" s="4">
        <v>-70.389466999999996</v>
      </c>
      <c r="N163" s="4" t="s">
        <v>68</v>
      </c>
      <c r="O163" s="4"/>
      <c r="P163" s="4" t="s">
        <v>328</v>
      </c>
      <c r="Q163" s="4"/>
      <c r="R163" s="4"/>
      <c r="S163" s="4" t="s">
        <v>105</v>
      </c>
      <c r="T163" s="4" t="s">
        <v>106</v>
      </c>
    </row>
    <row r="164" spans="1:20" x14ac:dyDescent="0.15">
      <c r="A164" s="4" t="s">
        <v>369</v>
      </c>
      <c r="B164" s="4" t="s">
        <v>370</v>
      </c>
      <c r="C164" s="4" t="s">
        <v>68</v>
      </c>
      <c r="D164" s="4" t="s">
        <v>69</v>
      </c>
      <c r="E164" s="53"/>
      <c r="F164" s="4">
        <v>57.4</v>
      </c>
      <c r="G164" s="55">
        <v>52.219292062202385</v>
      </c>
      <c r="H164" s="55">
        <f t="shared" si="2"/>
        <v>5.1807079377976137</v>
      </c>
      <c r="I164" s="4" t="s">
        <v>20</v>
      </c>
      <c r="J164" s="56">
        <v>5</v>
      </c>
      <c r="K164" s="4" t="s">
        <v>102</v>
      </c>
      <c r="L164" s="4">
        <v>41.615430000000003</v>
      </c>
      <c r="M164" s="4">
        <v>-70.428780000000003</v>
      </c>
      <c r="N164" s="4" t="s">
        <v>68</v>
      </c>
      <c r="O164" s="4"/>
      <c r="P164" s="4" t="s">
        <v>328</v>
      </c>
      <c r="Q164" s="4"/>
      <c r="R164" s="4"/>
      <c r="S164" s="4" t="s">
        <v>105</v>
      </c>
      <c r="T164" s="4" t="s">
        <v>106</v>
      </c>
    </row>
    <row r="165" spans="1:20" x14ac:dyDescent="0.15">
      <c r="A165" s="4" t="s">
        <v>371</v>
      </c>
      <c r="B165" s="4" t="s">
        <v>372</v>
      </c>
      <c r="C165" s="4" t="s">
        <v>68</v>
      </c>
      <c r="D165" s="4" t="s">
        <v>69</v>
      </c>
      <c r="E165" s="53"/>
      <c r="F165" s="4">
        <v>52.8</v>
      </c>
      <c r="G165" s="55">
        <v>49.588055692520832</v>
      </c>
      <c r="H165" s="55">
        <f t="shared" si="2"/>
        <v>3.2119443074791647</v>
      </c>
      <c r="I165" s="4" t="s">
        <v>20</v>
      </c>
      <c r="J165" s="56">
        <v>5</v>
      </c>
      <c r="K165" s="4" t="s">
        <v>102</v>
      </c>
      <c r="L165" s="4">
        <v>41.629629999999999</v>
      </c>
      <c r="M165" s="4">
        <v>-70.410269999999997</v>
      </c>
      <c r="N165" s="4" t="s">
        <v>68</v>
      </c>
      <c r="O165" s="4"/>
      <c r="P165" s="4" t="s">
        <v>328</v>
      </c>
      <c r="Q165" s="4"/>
      <c r="R165" s="4"/>
      <c r="S165" s="4" t="s">
        <v>105</v>
      </c>
      <c r="T165" s="4" t="s">
        <v>106</v>
      </c>
    </row>
    <row r="166" spans="1:20" x14ac:dyDescent="0.15">
      <c r="A166" s="31">
        <v>510</v>
      </c>
      <c r="B166" s="4" t="s">
        <v>373</v>
      </c>
      <c r="C166" s="4" t="s">
        <v>68</v>
      </c>
      <c r="D166" s="4" t="s">
        <v>24</v>
      </c>
      <c r="E166" s="53"/>
      <c r="F166" s="4">
        <v>71.537861565886516</v>
      </c>
      <c r="G166" s="55">
        <v>70.276436489528336</v>
      </c>
      <c r="H166" s="55">
        <f t="shared" si="2"/>
        <v>1.2614250763581794</v>
      </c>
      <c r="I166" s="4" t="s">
        <v>42</v>
      </c>
      <c r="J166" s="56">
        <v>5</v>
      </c>
      <c r="K166" s="4" t="s">
        <v>102</v>
      </c>
      <c r="L166" s="4">
        <v>41.615000000000002</v>
      </c>
      <c r="M166" s="4">
        <v>-70.429000000000002</v>
      </c>
      <c r="N166" s="4" t="s">
        <v>103</v>
      </c>
      <c r="O166" s="4"/>
      <c r="P166" s="4" t="s">
        <v>104</v>
      </c>
      <c r="Q166" s="4"/>
      <c r="R166" s="4"/>
      <c r="S166" s="4" t="s">
        <v>105</v>
      </c>
      <c r="T166" s="4" t="s">
        <v>106</v>
      </c>
    </row>
    <row r="167" spans="1:20" x14ac:dyDescent="0.15">
      <c r="A167" s="31">
        <v>532</v>
      </c>
      <c r="B167" s="4" t="s">
        <v>374</v>
      </c>
      <c r="C167" s="4" t="s">
        <v>68</v>
      </c>
      <c r="D167" s="4" t="s">
        <v>24</v>
      </c>
      <c r="E167" s="53"/>
      <c r="F167" s="4">
        <v>55.489288253964503</v>
      </c>
      <c r="G167" s="55">
        <v>55.9471036585824</v>
      </c>
      <c r="H167" s="55">
        <f t="shared" si="2"/>
        <v>-0.4578154046178966</v>
      </c>
      <c r="I167" s="4" t="s">
        <v>20</v>
      </c>
      <c r="J167" s="56">
        <v>5</v>
      </c>
      <c r="K167" s="4" t="s">
        <v>102</v>
      </c>
      <c r="L167" s="4">
        <v>41.628999999999998</v>
      </c>
      <c r="M167" s="4">
        <v>-70.412000000000006</v>
      </c>
      <c r="N167" s="4" t="s">
        <v>103</v>
      </c>
      <c r="O167" s="4"/>
      <c r="P167" s="4" t="s">
        <v>104</v>
      </c>
      <c r="Q167" s="4"/>
      <c r="R167" s="4"/>
      <c r="S167" s="4" t="s">
        <v>105</v>
      </c>
      <c r="T167" s="4" t="s">
        <v>106</v>
      </c>
    </row>
    <row r="168" spans="1:20" x14ac:dyDescent="0.15">
      <c r="A168" s="31">
        <v>533</v>
      </c>
      <c r="B168" s="4" t="s">
        <v>375</v>
      </c>
      <c r="C168" s="4" t="s">
        <v>68</v>
      </c>
      <c r="D168" s="4" t="s">
        <v>24</v>
      </c>
      <c r="E168" s="53"/>
      <c r="F168" s="4">
        <v>50.072904292184674</v>
      </c>
      <c r="G168" s="55">
        <v>47.987891606233873</v>
      </c>
      <c r="H168" s="55">
        <f t="shared" si="2"/>
        <v>2.0850126859508009</v>
      </c>
      <c r="I168" s="4" t="s">
        <v>20</v>
      </c>
      <c r="J168" s="56">
        <v>5</v>
      </c>
      <c r="K168" s="4" t="s">
        <v>102</v>
      </c>
      <c r="L168" s="4">
        <v>41.634</v>
      </c>
      <c r="M168" s="4">
        <v>-70.41</v>
      </c>
      <c r="N168" s="4" t="s">
        <v>103</v>
      </c>
      <c r="O168" s="4"/>
      <c r="P168" s="4" t="s">
        <v>104</v>
      </c>
      <c r="Q168" s="4"/>
      <c r="R168" s="4"/>
      <c r="S168" s="4" t="s">
        <v>105</v>
      </c>
      <c r="T168" s="4" t="s">
        <v>106</v>
      </c>
    </row>
    <row r="169" spans="1:20" x14ac:dyDescent="0.15">
      <c r="A169" s="31">
        <v>551</v>
      </c>
      <c r="B169" s="4" t="s">
        <v>376</v>
      </c>
      <c r="C169" s="4" t="s">
        <v>68</v>
      </c>
      <c r="D169" s="4" t="s">
        <v>24</v>
      </c>
      <c r="E169" s="53"/>
      <c r="F169" s="4">
        <v>40.547204313949862</v>
      </c>
      <c r="G169" s="55">
        <v>38.621771405787406</v>
      </c>
      <c r="H169" s="55">
        <f t="shared" si="2"/>
        <v>1.9254329081624562</v>
      </c>
      <c r="I169" s="4" t="s">
        <v>20</v>
      </c>
      <c r="J169" s="56">
        <v>5</v>
      </c>
      <c r="K169" s="4" t="s">
        <v>102</v>
      </c>
      <c r="L169" s="4">
        <v>41.645000000000003</v>
      </c>
      <c r="M169" s="4">
        <v>-70.406000000000006</v>
      </c>
      <c r="N169" s="4" t="s">
        <v>103</v>
      </c>
      <c r="O169" s="4"/>
      <c r="P169" s="4" t="s">
        <v>104</v>
      </c>
      <c r="Q169" s="4" t="s">
        <v>377</v>
      </c>
      <c r="R169" s="4"/>
      <c r="S169" s="4" t="s">
        <v>105</v>
      </c>
      <c r="T169" s="4" t="s">
        <v>106</v>
      </c>
    </row>
    <row r="170" spans="1:20" x14ac:dyDescent="0.15">
      <c r="A170" s="31">
        <v>553</v>
      </c>
      <c r="B170" s="4" t="s">
        <v>378</v>
      </c>
      <c r="C170" s="4" t="s">
        <v>68</v>
      </c>
      <c r="D170" s="4" t="s">
        <v>24</v>
      </c>
      <c r="E170" s="53"/>
      <c r="F170" s="4">
        <v>76.716552007573611</v>
      </c>
      <c r="G170" s="55">
        <v>77.116536379641531</v>
      </c>
      <c r="H170" s="55">
        <f t="shared" si="2"/>
        <v>-0.39998437206791948</v>
      </c>
      <c r="I170" s="4" t="s">
        <v>42</v>
      </c>
      <c r="J170" s="56">
        <v>5</v>
      </c>
      <c r="K170" s="4" t="s">
        <v>102</v>
      </c>
      <c r="L170" s="4">
        <v>41.615000000000002</v>
      </c>
      <c r="M170" s="4">
        <v>-70.405000000000001</v>
      </c>
      <c r="N170" s="4" t="s">
        <v>103</v>
      </c>
      <c r="O170" s="4"/>
      <c r="P170" s="4" t="s">
        <v>104</v>
      </c>
      <c r="Q170" s="4" t="s">
        <v>379</v>
      </c>
      <c r="R170" s="4"/>
      <c r="S170" s="4" t="s">
        <v>105</v>
      </c>
      <c r="T170" s="4" t="s">
        <v>106</v>
      </c>
    </row>
    <row r="171" spans="1:20" x14ac:dyDescent="0.15">
      <c r="A171" s="4" t="s">
        <v>380</v>
      </c>
      <c r="B171" s="4" t="s">
        <v>381</v>
      </c>
      <c r="C171" s="4" t="s">
        <v>70</v>
      </c>
      <c r="D171" s="4" t="s">
        <v>71</v>
      </c>
      <c r="E171" s="53"/>
      <c r="F171" s="4">
        <v>45.934656150000002</v>
      </c>
      <c r="G171" s="55">
        <v>44.2</v>
      </c>
      <c r="H171" s="55">
        <f t="shared" si="2"/>
        <v>1.7346561499999993</v>
      </c>
      <c r="I171" s="4" t="s">
        <v>20</v>
      </c>
      <c r="J171" s="56">
        <v>5</v>
      </c>
      <c r="K171" s="4" t="s">
        <v>102</v>
      </c>
      <c r="L171" s="4">
        <v>41.568207000000001</v>
      </c>
      <c r="M171" s="72">
        <v>-70.535009000000002</v>
      </c>
      <c r="N171" s="4" t="s">
        <v>70</v>
      </c>
      <c r="O171" s="4"/>
      <c r="P171" s="4" t="s">
        <v>168</v>
      </c>
      <c r="Q171" s="4"/>
      <c r="R171" s="4"/>
      <c r="S171" s="4" t="s">
        <v>105</v>
      </c>
      <c r="T171" s="4" t="s">
        <v>106</v>
      </c>
    </row>
    <row r="172" spans="1:20" x14ac:dyDescent="0.15">
      <c r="A172" s="4" t="s">
        <v>382</v>
      </c>
      <c r="B172" s="4" t="s">
        <v>383</v>
      </c>
      <c r="C172" s="4" t="s">
        <v>70</v>
      </c>
      <c r="D172" s="4" t="s">
        <v>71</v>
      </c>
      <c r="F172" s="4">
        <v>52.923815699999999</v>
      </c>
      <c r="G172" s="55">
        <v>53.1</v>
      </c>
      <c r="H172" s="55">
        <f t="shared" si="2"/>
        <v>-0.17618430000000274</v>
      </c>
      <c r="I172" s="4" t="s">
        <v>20</v>
      </c>
      <c r="J172" s="56">
        <v>5</v>
      </c>
      <c r="K172" s="4" t="s">
        <v>102</v>
      </c>
      <c r="L172" s="4">
        <v>41.577016</v>
      </c>
      <c r="M172" s="4">
        <v>-70.519703000000007</v>
      </c>
      <c r="N172" s="4" t="s">
        <v>70</v>
      </c>
      <c r="O172" s="4"/>
      <c r="P172" s="4" t="s">
        <v>168</v>
      </c>
      <c r="Q172" s="4"/>
      <c r="R172" s="4"/>
      <c r="S172" s="4" t="s">
        <v>105</v>
      </c>
      <c r="T172" s="4" t="s">
        <v>106</v>
      </c>
    </row>
    <row r="173" spans="1:20" x14ac:dyDescent="0.15">
      <c r="A173" s="4" t="s">
        <v>358</v>
      </c>
      <c r="B173" s="4" t="s">
        <v>384</v>
      </c>
      <c r="C173" s="4" t="s">
        <v>70</v>
      </c>
      <c r="D173" s="4" t="s">
        <v>71</v>
      </c>
      <c r="E173" s="53"/>
      <c r="F173" s="4">
        <v>46.110377450000001</v>
      </c>
      <c r="G173" s="55">
        <v>49.6</v>
      </c>
      <c r="H173" s="55">
        <f t="shared" si="2"/>
        <v>-3.48962255</v>
      </c>
      <c r="I173" s="4" t="s">
        <v>20</v>
      </c>
      <c r="J173" s="56">
        <v>5</v>
      </c>
      <c r="K173" s="4" t="s">
        <v>102</v>
      </c>
      <c r="L173" s="4">
        <v>41.572114999999997</v>
      </c>
      <c r="M173" s="72">
        <v>-70.511032999999998</v>
      </c>
      <c r="N173" s="4" t="s">
        <v>70</v>
      </c>
      <c r="O173" s="4"/>
      <c r="P173" s="4" t="s">
        <v>168</v>
      </c>
      <c r="Q173" s="4"/>
      <c r="R173" s="4"/>
      <c r="S173" s="4" t="s">
        <v>105</v>
      </c>
      <c r="T173" s="4" t="s">
        <v>106</v>
      </c>
    </row>
    <row r="174" spans="1:20" x14ac:dyDescent="0.15">
      <c r="A174" s="4" t="s">
        <v>360</v>
      </c>
      <c r="B174" s="4" t="s">
        <v>385</v>
      </c>
      <c r="C174" s="4" t="s">
        <v>70</v>
      </c>
      <c r="D174" s="4" t="s">
        <v>71</v>
      </c>
      <c r="E174" s="53"/>
      <c r="F174" s="4">
        <v>35.096424200000001</v>
      </c>
      <c r="G174" s="55">
        <v>44.2</v>
      </c>
      <c r="H174" s="55">
        <f t="shared" si="2"/>
        <v>-9.1035758000000015</v>
      </c>
      <c r="I174" s="4" t="s">
        <v>20</v>
      </c>
      <c r="J174" s="56">
        <v>5</v>
      </c>
      <c r="K174" s="4" t="s">
        <v>102</v>
      </c>
      <c r="L174" s="4">
        <v>41.565728999999997</v>
      </c>
      <c r="M174" s="4">
        <v>-70.495643999999999</v>
      </c>
      <c r="N174" s="4" t="s">
        <v>70</v>
      </c>
      <c r="O174" s="4"/>
      <c r="P174" s="4" t="s">
        <v>168</v>
      </c>
      <c r="Q174" s="4"/>
      <c r="R174" s="4"/>
      <c r="S174" s="4" t="s">
        <v>105</v>
      </c>
      <c r="T174" s="4" t="s">
        <v>106</v>
      </c>
    </row>
    <row r="175" spans="1:20" x14ac:dyDescent="0.15">
      <c r="A175" s="4" t="s">
        <v>362</v>
      </c>
      <c r="B175" s="4" t="s">
        <v>386</v>
      </c>
      <c r="C175" s="4" t="s">
        <v>70</v>
      </c>
      <c r="D175" s="4" t="s">
        <v>71</v>
      </c>
      <c r="E175" s="53"/>
      <c r="F175" s="4">
        <v>31.644704149999999</v>
      </c>
      <c r="G175" s="55">
        <v>35.4</v>
      </c>
      <c r="H175" s="55">
        <f t="shared" si="2"/>
        <v>-3.7552958499999995</v>
      </c>
      <c r="I175" s="4" t="s">
        <v>20</v>
      </c>
      <c r="J175" s="56">
        <v>5</v>
      </c>
      <c r="K175" s="4" t="s">
        <v>102</v>
      </c>
      <c r="L175" s="4">
        <v>41.579892999999998</v>
      </c>
      <c r="M175" s="4">
        <v>-70.513863000000001</v>
      </c>
      <c r="N175" s="4" t="s">
        <v>70</v>
      </c>
      <c r="O175" s="4"/>
      <c r="P175" s="4" t="s">
        <v>168</v>
      </c>
      <c r="Q175" s="4"/>
      <c r="R175" s="4"/>
      <c r="S175" s="4" t="s">
        <v>105</v>
      </c>
      <c r="T175" s="4" t="s">
        <v>106</v>
      </c>
    </row>
    <row r="176" spans="1:20" x14ac:dyDescent="0.15">
      <c r="A176" s="4" t="s">
        <v>364</v>
      </c>
      <c r="B176" s="4" t="s">
        <v>387</v>
      </c>
      <c r="C176" s="4" t="s">
        <v>70</v>
      </c>
      <c r="D176" s="4" t="s">
        <v>71</v>
      </c>
      <c r="E176" s="53"/>
      <c r="F176" s="4">
        <v>71.944579619999999</v>
      </c>
      <c r="G176" s="55">
        <v>72.400000000000006</v>
      </c>
      <c r="H176" s="55">
        <f t="shared" si="2"/>
        <v>-0.45542038000000673</v>
      </c>
      <c r="I176" s="4" t="s">
        <v>42</v>
      </c>
      <c r="J176" s="56">
        <v>5</v>
      </c>
      <c r="K176" s="4" t="s">
        <v>102</v>
      </c>
      <c r="L176" s="4">
        <v>41.552734000000001</v>
      </c>
      <c r="M176" s="4">
        <v>-70.54862</v>
      </c>
      <c r="N176" s="4" t="s">
        <v>70</v>
      </c>
      <c r="O176" s="4"/>
      <c r="P176" s="4" t="s">
        <v>168</v>
      </c>
      <c r="Q176" s="4"/>
      <c r="R176" s="4"/>
      <c r="S176" s="4" t="s">
        <v>105</v>
      </c>
      <c r="T176" s="4" t="s">
        <v>106</v>
      </c>
    </row>
    <row r="177" spans="1:20" x14ac:dyDescent="0.15">
      <c r="A177" s="4" t="s">
        <v>388</v>
      </c>
      <c r="B177" s="4" t="s">
        <v>389</v>
      </c>
      <c r="C177" s="4" t="s">
        <v>70</v>
      </c>
      <c r="D177" s="4" t="s">
        <v>71</v>
      </c>
      <c r="E177" s="53"/>
      <c r="F177" s="4">
        <v>18.77354935</v>
      </c>
      <c r="G177" s="55">
        <v>21.7</v>
      </c>
      <c r="H177" s="55">
        <f t="shared" si="2"/>
        <v>-2.9264506499999996</v>
      </c>
      <c r="I177" s="4" t="s">
        <v>20</v>
      </c>
      <c r="J177" s="56">
        <v>5</v>
      </c>
      <c r="K177" s="4" t="s">
        <v>102</v>
      </c>
      <c r="L177" s="4">
        <v>41.579956000000003</v>
      </c>
      <c r="M177" s="4">
        <v>-70.530300999999994</v>
      </c>
      <c r="N177" s="4" t="s">
        <v>70</v>
      </c>
      <c r="O177" s="4"/>
      <c r="P177" s="4" t="s">
        <v>168</v>
      </c>
      <c r="Q177" s="4"/>
      <c r="R177" s="4"/>
      <c r="S177" s="4" t="s">
        <v>105</v>
      </c>
      <c r="T177" s="4" t="s">
        <v>106</v>
      </c>
    </row>
    <row r="178" spans="1:20" x14ac:dyDescent="0.15">
      <c r="A178" s="4" t="s">
        <v>390</v>
      </c>
      <c r="B178" s="4" t="s">
        <v>391</v>
      </c>
      <c r="C178" s="4" t="s">
        <v>70</v>
      </c>
      <c r="D178" s="4" t="s">
        <v>71</v>
      </c>
      <c r="E178" s="53"/>
      <c r="F178" s="4">
        <v>43.93291919</v>
      </c>
      <c r="G178" s="55">
        <v>47.8</v>
      </c>
      <c r="H178" s="55">
        <f t="shared" si="2"/>
        <v>-3.8670808099999974</v>
      </c>
      <c r="I178" s="4" t="s">
        <v>20</v>
      </c>
      <c r="J178" s="56">
        <v>5</v>
      </c>
      <c r="K178" s="4" t="s">
        <v>102</v>
      </c>
      <c r="L178" s="73">
        <v>41.56409</v>
      </c>
      <c r="M178" s="73">
        <v>-70.544132000000005</v>
      </c>
      <c r="N178" s="4" t="s">
        <v>70</v>
      </c>
      <c r="O178" s="4"/>
      <c r="P178" s="4" t="s">
        <v>168</v>
      </c>
      <c r="Q178" s="4"/>
      <c r="R178" s="4"/>
      <c r="S178" s="4" t="s">
        <v>105</v>
      </c>
      <c r="T178" s="4" t="s">
        <v>106</v>
      </c>
    </row>
    <row r="179" spans="1:20" x14ac:dyDescent="0.15">
      <c r="A179" s="4" t="s">
        <v>366</v>
      </c>
      <c r="B179" s="4" t="s">
        <v>392</v>
      </c>
      <c r="C179" s="4" t="s">
        <v>70</v>
      </c>
      <c r="D179" s="4" t="s">
        <v>71</v>
      </c>
      <c r="E179" s="53"/>
      <c r="F179" s="4">
        <v>73.65600293</v>
      </c>
      <c r="G179" s="55">
        <v>75</v>
      </c>
      <c r="H179" s="55">
        <f t="shared" si="2"/>
        <v>-1.3439970700000003</v>
      </c>
      <c r="I179" s="4" t="s">
        <v>42</v>
      </c>
      <c r="J179" s="56">
        <v>5</v>
      </c>
      <c r="K179" s="4" t="s">
        <v>102</v>
      </c>
      <c r="L179" s="4">
        <v>41.551929999999999</v>
      </c>
      <c r="M179" s="4">
        <v>-70.528407999999999</v>
      </c>
      <c r="N179" s="4" t="s">
        <v>70</v>
      </c>
      <c r="O179" s="4"/>
      <c r="P179" s="4" t="s">
        <v>168</v>
      </c>
      <c r="Q179" s="4"/>
      <c r="R179" s="4"/>
      <c r="S179" s="4" t="s">
        <v>105</v>
      </c>
      <c r="T179" s="4" t="s">
        <v>106</v>
      </c>
    </row>
    <row r="180" spans="1:20" x14ac:dyDescent="0.15">
      <c r="A180" s="4" t="s">
        <v>368</v>
      </c>
      <c r="B180" s="4" t="s">
        <v>393</v>
      </c>
      <c r="C180" s="4" t="s">
        <v>70</v>
      </c>
      <c r="D180" s="4" t="s">
        <v>71</v>
      </c>
      <c r="E180" s="53" t="s">
        <v>20</v>
      </c>
      <c r="F180" s="4">
        <v>58.419724559999999</v>
      </c>
      <c r="G180" s="55">
        <v>59.7</v>
      </c>
      <c r="H180" s="55">
        <f t="shared" si="2"/>
        <v>-1.280275440000004</v>
      </c>
      <c r="I180" s="4" t="s">
        <v>20</v>
      </c>
      <c r="J180" s="56">
        <v>5</v>
      </c>
      <c r="K180" s="4" t="s">
        <v>102</v>
      </c>
      <c r="L180" s="4">
        <v>41.568707060000001</v>
      </c>
      <c r="M180" s="4">
        <v>-70.521832000000003</v>
      </c>
      <c r="N180" s="4" t="s">
        <v>70</v>
      </c>
      <c r="O180" s="4"/>
      <c r="P180" s="4" t="s">
        <v>168</v>
      </c>
      <c r="Q180" s="4"/>
      <c r="R180" s="4"/>
      <c r="S180" s="4" t="s">
        <v>105</v>
      </c>
      <c r="T180" s="4" t="s">
        <v>106</v>
      </c>
    </row>
    <row r="181" spans="1:20" x14ac:dyDescent="0.15">
      <c r="A181" s="4" t="s">
        <v>394</v>
      </c>
      <c r="B181" s="4" t="s">
        <v>385</v>
      </c>
      <c r="C181" s="4" t="s">
        <v>70</v>
      </c>
      <c r="D181" s="4" t="s">
        <v>53</v>
      </c>
      <c r="E181" s="53"/>
      <c r="F181" s="4">
        <v>47.92</v>
      </c>
      <c r="G181" s="67" t="s">
        <v>276</v>
      </c>
      <c r="H181" s="55"/>
      <c r="I181" s="4" t="s">
        <v>20</v>
      </c>
      <c r="J181" s="56">
        <v>5</v>
      </c>
      <c r="K181" s="4" t="s">
        <v>102</v>
      </c>
      <c r="L181" s="53">
        <v>41.567416999999999</v>
      </c>
      <c r="M181" s="53">
        <v>-70.498082999999994</v>
      </c>
      <c r="N181" s="4" t="s">
        <v>70</v>
      </c>
      <c r="O181" s="4"/>
      <c r="P181" s="4" t="s">
        <v>277</v>
      </c>
      <c r="Q181" s="4"/>
      <c r="R181" s="4"/>
      <c r="S181" s="4" t="s">
        <v>105</v>
      </c>
      <c r="T181" s="4"/>
    </row>
    <row r="182" spans="1:20" x14ac:dyDescent="0.15">
      <c r="A182" s="4" t="s">
        <v>395</v>
      </c>
      <c r="B182" s="4" t="s">
        <v>396</v>
      </c>
      <c r="C182" s="4" t="s">
        <v>70</v>
      </c>
      <c r="D182" s="4" t="s">
        <v>53</v>
      </c>
      <c r="E182" s="53"/>
      <c r="F182" s="4">
        <v>49.51</v>
      </c>
      <c r="G182" s="67" t="s">
        <v>276</v>
      </c>
      <c r="H182" s="55"/>
      <c r="I182" s="4" t="s">
        <v>20</v>
      </c>
      <c r="J182" s="56">
        <v>5</v>
      </c>
      <c r="K182" s="4" t="s">
        <v>102</v>
      </c>
      <c r="L182" s="53">
        <v>41.569299999999998</v>
      </c>
      <c r="M182" s="53">
        <v>-70.502983</v>
      </c>
      <c r="N182" s="4" t="s">
        <v>70</v>
      </c>
      <c r="O182" s="4"/>
      <c r="P182" s="4" t="s">
        <v>277</v>
      </c>
      <c r="Q182" s="4"/>
      <c r="R182" s="4"/>
      <c r="S182" s="4" t="s">
        <v>105</v>
      </c>
      <c r="T182" s="4"/>
    </row>
    <row r="183" spans="1:20" x14ac:dyDescent="0.15">
      <c r="A183" s="4" t="s">
        <v>397</v>
      </c>
      <c r="B183" s="4" t="s">
        <v>398</v>
      </c>
      <c r="C183" s="4" t="s">
        <v>70</v>
      </c>
      <c r="D183" s="4" t="s">
        <v>53</v>
      </c>
      <c r="E183" s="53"/>
      <c r="F183" s="4">
        <v>52.73</v>
      </c>
      <c r="G183" s="67" t="s">
        <v>276</v>
      </c>
      <c r="H183" s="55"/>
      <c r="I183" s="4" t="s">
        <v>20</v>
      </c>
      <c r="J183" s="56">
        <v>5</v>
      </c>
      <c r="K183" s="4" t="s">
        <v>102</v>
      </c>
      <c r="L183" s="53">
        <v>41.561033000000002</v>
      </c>
      <c r="M183" s="53">
        <v>-70.514733000000007</v>
      </c>
      <c r="N183" s="4" t="s">
        <v>70</v>
      </c>
      <c r="O183" s="4"/>
      <c r="P183" s="4" t="s">
        <v>277</v>
      </c>
      <c r="Q183" s="4"/>
      <c r="R183" s="4"/>
      <c r="S183" s="4" t="s">
        <v>105</v>
      </c>
      <c r="T183" s="4"/>
    </row>
    <row r="184" spans="1:20" ht="16" x14ac:dyDescent="0.2">
      <c r="A184" s="64" t="s">
        <v>399</v>
      </c>
      <c r="B184" s="74" t="s">
        <v>384</v>
      </c>
      <c r="C184" s="74" t="s">
        <v>70</v>
      </c>
      <c r="D184" s="4" t="s">
        <v>53</v>
      </c>
      <c r="E184" s="64"/>
      <c r="F184" s="64">
        <v>53.363279979911439</v>
      </c>
      <c r="G184" s="67" t="s">
        <v>276</v>
      </c>
      <c r="H184" s="4"/>
      <c r="I184" s="64" t="s">
        <v>20</v>
      </c>
      <c r="J184" s="68">
        <v>5</v>
      </c>
      <c r="K184" s="64" t="s">
        <v>102</v>
      </c>
      <c r="L184" s="65">
        <v>41.573700000000002</v>
      </c>
      <c r="M184" s="69">
        <v>-70.506749999999997</v>
      </c>
      <c r="N184" s="74" t="s">
        <v>70</v>
      </c>
      <c r="O184" s="74"/>
      <c r="P184" s="4" t="s">
        <v>277</v>
      </c>
      <c r="Q184" s="26"/>
      <c r="R184" s="26"/>
      <c r="S184" s="4" t="s">
        <v>105</v>
      </c>
      <c r="T184" s="26"/>
    </row>
    <row r="185" spans="1:20" ht="16" x14ac:dyDescent="0.2">
      <c r="A185" s="64" t="s">
        <v>400</v>
      </c>
      <c r="B185" s="4" t="s">
        <v>386</v>
      </c>
      <c r="C185" s="74" t="s">
        <v>70</v>
      </c>
      <c r="D185" s="4" t="s">
        <v>53</v>
      </c>
      <c r="E185" s="53"/>
      <c r="F185" s="64">
        <v>21.77136804298723</v>
      </c>
      <c r="G185" s="67" t="s">
        <v>276</v>
      </c>
      <c r="H185" s="4"/>
      <c r="I185" s="64" t="s">
        <v>20</v>
      </c>
      <c r="J185" s="68">
        <v>5</v>
      </c>
      <c r="K185" s="64" t="s">
        <v>102</v>
      </c>
      <c r="L185" s="65">
        <v>41.585183000000001</v>
      </c>
      <c r="M185" s="69">
        <v>-70.511183000000003</v>
      </c>
      <c r="N185" s="74" t="s">
        <v>70</v>
      </c>
      <c r="O185" s="74"/>
      <c r="P185" s="4" t="s">
        <v>277</v>
      </c>
      <c r="Q185" s="4"/>
      <c r="R185" s="26"/>
      <c r="S185" s="4" t="s">
        <v>105</v>
      </c>
      <c r="T185" s="26"/>
    </row>
    <row r="186" spans="1:20" ht="16" x14ac:dyDescent="0.2">
      <c r="A186" s="64" t="s">
        <v>401</v>
      </c>
      <c r="B186" s="4" t="s">
        <v>386</v>
      </c>
      <c r="C186" s="74" t="s">
        <v>70</v>
      </c>
      <c r="D186" s="4" t="s">
        <v>53</v>
      </c>
      <c r="E186" s="53"/>
      <c r="F186" s="64">
        <v>32.720392446311259</v>
      </c>
      <c r="G186" s="67" t="s">
        <v>276</v>
      </c>
      <c r="H186" s="4"/>
      <c r="I186" s="64" t="s">
        <v>20</v>
      </c>
      <c r="J186" s="68">
        <v>5</v>
      </c>
      <c r="K186" s="64" t="s">
        <v>102</v>
      </c>
      <c r="L186" s="65">
        <v>41.581673000000002</v>
      </c>
      <c r="M186" s="69">
        <v>-70.512479999999996</v>
      </c>
      <c r="N186" s="74" t="s">
        <v>70</v>
      </c>
      <c r="O186" s="74"/>
      <c r="P186" s="4" t="s">
        <v>277</v>
      </c>
      <c r="Q186" s="4"/>
      <c r="R186" s="26"/>
      <c r="S186" s="4" t="s">
        <v>105</v>
      </c>
      <c r="T186" s="26"/>
    </row>
    <row r="187" spans="1:20" ht="16" x14ac:dyDescent="0.2">
      <c r="A187" s="64" t="s">
        <v>402</v>
      </c>
      <c r="B187" s="4" t="s">
        <v>386</v>
      </c>
      <c r="C187" s="74" t="s">
        <v>70</v>
      </c>
      <c r="D187" s="4" t="s">
        <v>53</v>
      </c>
      <c r="E187" s="53"/>
      <c r="F187" s="64">
        <v>41.975203884342918</v>
      </c>
      <c r="G187" s="67" t="s">
        <v>276</v>
      </c>
      <c r="H187" s="4"/>
      <c r="I187" s="64" t="s">
        <v>20</v>
      </c>
      <c r="J187" s="68">
        <v>5</v>
      </c>
      <c r="K187" s="64" t="s">
        <v>102</v>
      </c>
      <c r="L187" s="65">
        <v>41.576183</v>
      </c>
      <c r="M187" s="69">
        <v>-70.515732999999997</v>
      </c>
      <c r="N187" s="74" t="s">
        <v>70</v>
      </c>
      <c r="O187" s="74"/>
      <c r="P187" s="4" t="s">
        <v>277</v>
      </c>
      <c r="Q187" s="4"/>
      <c r="R187" s="26"/>
      <c r="S187" s="4" t="s">
        <v>105</v>
      </c>
      <c r="T187" s="26"/>
    </row>
    <row r="188" spans="1:20" ht="16" x14ac:dyDescent="0.2">
      <c r="A188" s="64" t="s">
        <v>403</v>
      </c>
      <c r="B188" s="4" t="s">
        <v>384</v>
      </c>
      <c r="C188" s="74" t="s">
        <v>70</v>
      </c>
      <c r="D188" s="4" t="s">
        <v>53</v>
      </c>
      <c r="E188" s="53"/>
      <c r="F188" s="64">
        <v>49.615496189244354</v>
      </c>
      <c r="G188" s="67" t="s">
        <v>276</v>
      </c>
      <c r="H188" s="4"/>
      <c r="I188" s="64" t="s">
        <v>20</v>
      </c>
      <c r="J188" s="68">
        <v>5</v>
      </c>
      <c r="K188" s="64" t="s">
        <v>102</v>
      </c>
      <c r="L188" s="65">
        <v>41.571174999999997</v>
      </c>
      <c r="M188" s="69">
        <v>-70.514133000000001</v>
      </c>
      <c r="N188" s="74" t="s">
        <v>70</v>
      </c>
      <c r="O188" s="74"/>
      <c r="P188" s="4" t="s">
        <v>277</v>
      </c>
      <c r="Q188" s="4"/>
      <c r="R188" s="26"/>
      <c r="S188" s="4" t="s">
        <v>105</v>
      </c>
      <c r="T188" s="26"/>
    </row>
    <row r="189" spans="1:20" ht="16" x14ac:dyDescent="0.2">
      <c r="A189" s="64" t="s">
        <v>404</v>
      </c>
      <c r="B189" s="4" t="s">
        <v>384</v>
      </c>
      <c r="C189" s="74" t="s">
        <v>70</v>
      </c>
      <c r="D189" s="4" t="s">
        <v>53</v>
      </c>
      <c r="E189" s="53"/>
      <c r="F189" s="64">
        <v>56.991151381161714</v>
      </c>
      <c r="G189" s="67" t="s">
        <v>276</v>
      </c>
      <c r="H189" s="4"/>
      <c r="I189" s="64" t="s">
        <v>20</v>
      </c>
      <c r="J189" s="68">
        <v>5</v>
      </c>
      <c r="K189" s="64" t="s">
        <v>102</v>
      </c>
      <c r="L189" s="65">
        <v>41.570582999999999</v>
      </c>
      <c r="M189" s="69">
        <v>-70.506050000000002</v>
      </c>
      <c r="N189" s="74" t="s">
        <v>70</v>
      </c>
      <c r="O189" s="74"/>
      <c r="P189" s="4" t="s">
        <v>277</v>
      </c>
      <c r="Q189" s="4"/>
      <c r="R189" s="26"/>
      <c r="S189" s="4" t="s">
        <v>105</v>
      </c>
      <c r="T189" s="26"/>
    </row>
    <row r="190" spans="1:20" ht="16" x14ac:dyDescent="0.2">
      <c r="A190" s="64" t="s">
        <v>405</v>
      </c>
      <c r="B190" s="4" t="s">
        <v>406</v>
      </c>
      <c r="C190" s="74" t="s">
        <v>70</v>
      </c>
      <c r="D190" s="4" t="s">
        <v>53</v>
      </c>
      <c r="E190" s="53"/>
      <c r="F190" s="64">
        <v>64.86</v>
      </c>
      <c r="G190" s="67" t="s">
        <v>276</v>
      </c>
      <c r="H190" s="4"/>
      <c r="I190" s="64" t="s">
        <v>20</v>
      </c>
      <c r="J190" s="68">
        <v>5</v>
      </c>
      <c r="K190" s="64" t="s">
        <v>102</v>
      </c>
      <c r="L190" s="53">
        <v>41.554783</v>
      </c>
      <c r="M190" s="75">
        <v>-70.509983000000005</v>
      </c>
      <c r="N190" s="74" t="s">
        <v>70</v>
      </c>
      <c r="O190" s="74"/>
      <c r="P190" s="4" t="s">
        <v>277</v>
      </c>
      <c r="Q190" s="4"/>
      <c r="R190" s="26"/>
      <c r="S190" s="4" t="s">
        <v>105</v>
      </c>
      <c r="T190" s="26"/>
    </row>
    <row r="191" spans="1:20" x14ac:dyDescent="0.15">
      <c r="A191" s="31">
        <v>10</v>
      </c>
      <c r="B191" s="4" t="s">
        <v>407</v>
      </c>
      <c r="C191" s="4" t="s">
        <v>72</v>
      </c>
      <c r="D191" s="4" t="s">
        <v>24</v>
      </c>
      <c r="E191" s="53"/>
      <c r="F191" s="4">
        <v>70.993590442686354</v>
      </c>
      <c r="G191" s="55">
        <v>70.802572530104712</v>
      </c>
      <c r="H191" s="55">
        <f t="shared" ref="H191:H211" si="3">F191-G191</f>
        <v>0.19101791258164269</v>
      </c>
      <c r="I191" s="4" t="s">
        <v>42</v>
      </c>
      <c r="J191" s="56">
        <v>5</v>
      </c>
      <c r="K191" s="4" t="s">
        <v>102</v>
      </c>
      <c r="L191" s="4">
        <v>41.904000000000003</v>
      </c>
      <c r="M191" s="4">
        <v>-70.025000000000006</v>
      </c>
      <c r="N191" s="4" t="s">
        <v>103</v>
      </c>
      <c r="O191" s="4"/>
      <c r="P191" s="4" t="s">
        <v>104</v>
      </c>
      <c r="Q191" s="4"/>
      <c r="R191" s="4"/>
      <c r="S191" s="4" t="s">
        <v>105</v>
      </c>
      <c r="T191" s="4" t="s">
        <v>106</v>
      </c>
    </row>
    <row r="192" spans="1:20" x14ac:dyDescent="0.15">
      <c r="A192" s="31">
        <v>22</v>
      </c>
      <c r="B192" s="4" t="s">
        <v>408</v>
      </c>
      <c r="C192" s="4" t="s">
        <v>72</v>
      </c>
      <c r="D192" s="4" t="s">
        <v>24</v>
      </c>
      <c r="E192" s="53"/>
      <c r="F192" s="4">
        <v>69.401080424329891</v>
      </c>
      <c r="G192" s="55">
        <v>70.341385447180784</v>
      </c>
      <c r="H192" s="55">
        <f t="shared" si="3"/>
        <v>-0.94030502285089312</v>
      </c>
      <c r="I192" s="4" t="s">
        <v>42</v>
      </c>
      <c r="J192" s="56">
        <v>5</v>
      </c>
      <c r="K192" s="4" t="s">
        <v>102</v>
      </c>
      <c r="L192" s="4">
        <v>41.923000000000002</v>
      </c>
      <c r="M192" s="4">
        <v>-70.048000000000002</v>
      </c>
      <c r="N192" s="4" t="s">
        <v>103</v>
      </c>
      <c r="O192" s="4"/>
      <c r="P192" s="4" t="s">
        <v>104</v>
      </c>
      <c r="Q192" s="4"/>
      <c r="R192" s="4"/>
      <c r="S192" s="4" t="s">
        <v>105</v>
      </c>
      <c r="T192" s="4" t="s">
        <v>106</v>
      </c>
    </row>
    <row r="193" spans="1:20" x14ac:dyDescent="0.15">
      <c r="A193" s="31">
        <v>28</v>
      </c>
      <c r="B193" s="4" t="s">
        <v>409</v>
      </c>
      <c r="C193" s="4" t="s">
        <v>72</v>
      </c>
      <c r="D193" s="4" t="s">
        <v>24</v>
      </c>
      <c r="E193" s="53" t="s">
        <v>20</v>
      </c>
      <c r="F193" s="4">
        <v>53.897054317712239</v>
      </c>
      <c r="G193" s="55">
        <v>52.094524237981624</v>
      </c>
      <c r="H193" s="55">
        <f t="shared" si="3"/>
        <v>1.8025300797306159</v>
      </c>
      <c r="I193" s="4" t="s">
        <v>20</v>
      </c>
      <c r="J193" s="56">
        <v>5</v>
      </c>
      <c r="K193" s="4" t="s">
        <v>102</v>
      </c>
      <c r="L193" s="4">
        <v>41.929000000000002</v>
      </c>
      <c r="M193" s="4">
        <v>-70.028999999999996</v>
      </c>
      <c r="N193" s="4" t="s">
        <v>103</v>
      </c>
      <c r="O193" s="4"/>
      <c r="P193" s="4" t="s">
        <v>104</v>
      </c>
      <c r="Q193" s="4"/>
      <c r="R193" s="4"/>
      <c r="S193" s="4" t="s">
        <v>105</v>
      </c>
      <c r="T193" s="4" t="s">
        <v>106</v>
      </c>
    </row>
    <row r="194" spans="1:20" x14ac:dyDescent="0.15">
      <c r="A194" s="31">
        <v>42</v>
      </c>
      <c r="B194" s="4" t="s">
        <v>410</v>
      </c>
      <c r="C194" s="4" t="s">
        <v>72</v>
      </c>
      <c r="D194" s="4" t="s">
        <v>24</v>
      </c>
      <c r="E194" s="53"/>
      <c r="F194" s="4">
        <v>83.422622802508684</v>
      </c>
      <c r="G194" s="55">
        <v>84.304836252051246</v>
      </c>
      <c r="H194" s="55">
        <f t="shared" si="3"/>
        <v>-0.88221344954256153</v>
      </c>
      <c r="I194" s="4" t="s">
        <v>42</v>
      </c>
      <c r="J194" s="56">
        <v>5</v>
      </c>
      <c r="K194" s="4" t="s">
        <v>102</v>
      </c>
      <c r="L194" s="4">
        <v>41.886000000000003</v>
      </c>
      <c r="M194" s="4">
        <v>-70.013000000000005</v>
      </c>
      <c r="N194" s="4" t="s">
        <v>103</v>
      </c>
      <c r="O194" s="4"/>
      <c r="P194" s="4" t="s">
        <v>104</v>
      </c>
      <c r="Q194" s="4"/>
      <c r="R194" s="4"/>
      <c r="S194" s="4" t="s">
        <v>105</v>
      </c>
      <c r="T194" s="4" t="s">
        <v>106</v>
      </c>
    </row>
    <row r="195" spans="1:20" x14ac:dyDescent="0.15">
      <c r="A195" s="31">
        <v>43</v>
      </c>
      <c r="B195" s="4" t="s">
        <v>72</v>
      </c>
      <c r="C195" s="4" t="s">
        <v>72</v>
      </c>
      <c r="D195" s="4" t="s">
        <v>24</v>
      </c>
      <c r="E195" s="53"/>
      <c r="F195" s="4">
        <v>58.248451351457824</v>
      </c>
      <c r="G195" s="55">
        <v>59.239226590875163</v>
      </c>
      <c r="H195" s="55">
        <f t="shared" si="3"/>
        <v>-0.99077523941733858</v>
      </c>
      <c r="I195" s="4" t="s">
        <v>20</v>
      </c>
      <c r="J195" s="56">
        <v>5</v>
      </c>
      <c r="K195" s="4" t="s">
        <v>102</v>
      </c>
      <c r="L195" s="4">
        <v>41.926000000000002</v>
      </c>
      <c r="M195" s="4">
        <v>-70.036000000000001</v>
      </c>
      <c r="N195" s="4" t="s">
        <v>103</v>
      </c>
      <c r="O195" s="4"/>
      <c r="P195" s="4" t="s">
        <v>104</v>
      </c>
      <c r="Q195" s="4"/>
      <c r="R195" s="4"/>
      <c r="S195" s="4" t="s">
        <v>105</v>
      </c>
      <c r="T195" s="4" t="s">
        <v>106</v>
      </c>
    </row>
    <row r="196" spans="1:20" x14ac:dyDescent="0.15">
      <c r="A196" s="31">
        <v>105</v>
      </c>
      <c r="B196" s="4" t="s">
        <v>411</v>
      </c>
      <c r="C196" s="4" t="s">
        <v>72</v>
      </c>
      <c r="D196" s="4" t="s">
        <v>24</v>
      </c>
      <c r="E196" s="53"/>
      <c r="F196" s="4">
        <v>22.703844648604253</v>
      </c>
      <c r="G196" s="55">
        <v>23.096481097504942</v>
      </c>
      <c r="H196" s="55">
        <f t="shared" si="3"/>
        <v>-0.39263644890068861</v>
      </c>
      <c r="I196" s="4" t="s">
        <v>20</v>
      </c>
      <c r="J196" s="56">
        <v>5</v>
      </c>
      <c r="K196" s="4" t="s">
        <v>102</v>
      </c>
      <c r="L196" s="4">
        <v>41.931449999999998</v>
      </c>
      <c r="M196" s="4">
        <v>-70.066519999999997</v>
      </c>
      <c r="N196" s="4" t="s">
        <v>103</v>
      </c>
      <c r="O196" s="4"/>
      <c r="P196" s="4" t="s">
        <v>104</v>
      </c>
      <c r="Q196" s="4"/>
      <c r="R196" s="4"/>
      <c r="S196" s="4" t="s">
        <v>105</v>
      </c>
      <c r="T196" s="4" t="s">
        <v>106</v>
      </c>
    </row>
    <row r="197" spans="1:20" x14ac:dyDescent="0.15">
      <c r="A197" s="31">
        <v>138</v>
      </c>
      <c r="B197" s="4" t="s">
        <v>412</v>
      </c>
      <c r="C197" s="4" t="s">
        <v>72</v>
      </c>
      <c r="D197" s="4" t="s">
        <v>24</v>
      </c>
      <c r="E197" s="53"/>
      <c r="F197" s="4">
        <v>64.052102958266204</v>
      </c>
      <c r="G197" s="55">
        <v>65.687917014412733</v>
      </c>
      <c r="H197" s="55">
        <f t="shared" si="3"/>
        <v>-1.6358140561465291</v>
      </c>
      <c r="I197" s="4" t="s">
        <v>20</v>
      </c>
      <c r="J197" s="56">
        <v>5</v>
      </c>
      <c r="K197" s="4" t="s">
        <v>102</v>
      </c>
      <c r="L197" s="4">
        <v>41.918239999999997</v>
      </c>
      <c r="M197" s="4">
        <v>-70.040080000000003</v>
      </c>
      <c r="N197" s="4" t="s">
        <v>103</v>
      </c>
      <c r="O197" s="4"/>
      <c r="P197" s="4" t="s">
        <v>104</v>
      </c>
      <c r="Q197" s="4"/>
      <c r="R197" s="4"/>
      <c r="S197" s="4" t="s">
        <v>105</v>
      </c>
      <c r="T197" s="4" t="s">
        <v>106</v>
      </c>
    </row>
    <row r="198" spans="1:20" x14ac:dyDescent="0.15">
      <c r="A198" s="31">
        <v>202</v>
      </c>
      <c r="B198" s="4" t="s">
        <v>413</v>
      </c>
      <c r="C198" s="4" t="s">
        <v>72</v>
      </c>
      <c r="D198" s="4" t="s">
        <v>24</v>
      </c>
      <c r="E198" s="53"/>
      <c r="F198" s="4">
        <v>39.803393728092452</v>
      </c>
      <c r="G198" s="55">
        <v>38.994819983741834</v>
      </c>
      <c r="H198" s="55">
        <f t="shared" si="3"/>
        <v>0.80857374435061757</v>
      </c>
      <c r="I198" s="4" t="s">
        <v>20</v>
      </c>
      <c r="J198" s="56">
        <v>5</v>
      </c>
      <c r="K198" s="4" t="s">
        <v>102</v>
      </c>
      <c r="L198" s="4">
        <v>41.930419999999998</v>
      </c>
      <c r="M198" s="4">
        <v>-70.027199999999993</v>
      </c>
      <c r="N198" s="4" t="s">
        <v>103</v>
      </c>
      <c r="O198" s="4"/>
      <c r="P198" s="4" t="s">
        <v>104</v>
      </c>
      <c r="Q198" s="4"/>
      <c r="R198" s="4"/>
      <c r="S198" s="4" t="s">
        <v>105</v>
      </c>
      <c r="T198" s="4" t="s">
        <v>106</v>
      </c>
    </row>
    <row r="199" spans="1:20" x14ac:dyDescent="0.15">
      <c r="A199" s="31">
        <v>205</v>
      </c>
      <c r="B199" s="4" t="s">
        <v>414</v>
      </c>
      <c r="C199" s="4" t="s">
        <v>72</v>
      </c>
      <c r="D199" s="4" t="s">
        <v>24</v>
      </c>
      <c r="E199" s="53"/>
      <c r="F199" s="4">
        <v>44.557704628270429</v>
      </c>
      <c r="G199" s="55">
        <v>43.322052774123883</v>
      </c>
      <c r="H199" s="55">
        <f t="shared" si="3"/>
        <v>1.2356518541465462</v>
      </c>
      <c r="I199" s="4" t="s">
        <v>20</v>
      </c>
      <c r="J199" s="56">
        <v>5</v>
      </c>
      <c r="K199" s="4" t="s">
        <v>102</v>
      </c>
      <c r="L199" s="4">
        <v>41.930900000000001</v>
      </c>
      <c r="M199" s="4">
        <v>-70.026480000000006</v>
      </c>
      <c r="N199" s="4" t="s">
        <v>103</v>
      </c>
      <c r="O199" s="4"/>
      <c r="P199" s="4" t="s">
        <v>104</v>
      </c>
      <c r="Q199" s="4"/>
      <c r="R199" s="4"/>
      <c r="S199" s="4" t="s">
        <v>105</v>
      </c>
      <c r="T199" s="4" t="s">
        <v>106</v>
      </c>
    </row>
    <row r="200" spans="1:20" x14ac:dyDescent="0.15">
      <c r="A200" s="4" t="s">
        <v>415</v>
      </c>
      <c r="B200" s="4" t="s">
        <v>416</v>
      </c>
      <c r="C200" s="4" t="s">
        <v>417</v>
      </c>
      <c r="D200" s="4" t="s">
        <v>28</v>
      </c>
      <c r="E200" s="53" t="s">
        <v>20</v>
      </c>
      <c r="F200" s="4">
        <v>63</v>
      </c>
      <c r="G200" s="55">
        <v>65</v>
      </c>
      <c r="H200" s="55">
        <f t="shared" si="3"/>
        <v>-2</v>
      </c>
      <c r="I200" s="4" t="s">
        <v>20</v>
      </c>
      <c r="J200" s="56">
        <v>5</v>
      </c>
      <c r="K200" s="4" t="s">
        <v>102</v>
      </c>
      <c r="L200" s="4">
        <v>41.598309999999998</v>
      </c>
      <c r="M200" s="4">
        <v>-70.642390000000006</v>
      </c>
      <c r="N200" s="4" t="s">
        <v>131</v>
      </c>
      <c r="O200" s="4"/>
      <c r="P200" s="4" t="s">
        <v>132</v>
      </c>
      <c r="Q200" s="4"/>
      <c r="R200" s="4"/>
      <c r="S200" s="4" t="s">
        <v>105</v>
      </c>
      <c r="T200" s="4" t="s">
        <v>106</v>
      </c>
    </row>
    <row r="201" spans="1:20" x14ac:dyDescent="0.15">
      <c r="A201" s="4" t="s">
        <v>418</v>
      </c>
      <c r="B201" s="4" t="s">
        <v>419</v>
      </c>
      <c r="C201" s="4" t="s">
        <v>417</v>
      </c>
      <c r="D201" s="4" t="s">
        <v>28</v>
      </c>
      <c r="E201" s="53"/>
      <c r="F201" s="4">
        <v>75</v>
      </c>
      <c r="G201" s="55">
        <v>74</v>
      </c>
      <c r="H201" s="55">
        <f t="shared" si="3"/>
        <v>1</v>
      </c>
      <c r="I201" s="4" t="s">
        <v>42</v>
      </c>
      <c r="J201" s="56">
        <v>5</v>
      </c>
      <c r="K201" s="4" t="s">
        <v>102</v>
      </c>
      <c r="L201" s="4">
        <v>41.605690000000003</v>
      </c>
      <c r="M201" s="4">
        <v>-70.650040000000004</v>
      </c>
      <c r="N201" s="4" t="s">
        <v>131</v>
      </c>
      <c r="O201" s="4"/>
      <c r="P201" s="4" t="s">
        <v>132</v>
      </c>
      <c r="Q201" s="4"/>
      <c r="R201" s="4"/>
      <c r="S201" s="4" t="s">
        <v>105</v>
      </c>
      <c r="T201" s="4" t="s">
        <v>106</v>
      </c>
    </row>
    <row r="202" spans="1:20" x14ac:dyDescent="0.15">
      <c r="A202" s="4" t="s">
        <v>420</v>
      </c>
      <c r="B202" s="4" t="s">
        <v>421</v>
      </c>
      <c r="C202" s="4" t="s">
        <v>417</v>
      </c>
      <c r="D202" s="4" t="s">
        <v>28</v>
      </c>
      <c r="E202" s="53"/>
      <c r="F202" s="4">
        <v>66</v>
      </c>
      <c r="G202" s="55">
        <v>66</v>
      </c>
      <c r="H202" s="55">
        <f t="shared" si="3"/>
        <v>0</v>
      </c>
      <c r="I202" s="4" t="s">
        <v>42</v>
      </c>
      <c r="J202" s="56">
        <v>5</v>
      </c>
      <c r="K202" s="4" t="s">
        <v>102</v>
      </c>
      <c r="L202" s="4">
        <v>41.60407</v>
      </c>
      <c r="M202" s="4">
        <v>-70.639420000000001</v>
      </c>
      <c r="N202" s="4" t="s">
        <v>131</v>
      </c>
      <c r="O202" s="4"/>
      <c r="P202" s="4" t="s">
        <v>132</v>
      </c>
      <c r="Q202" s="4"/>
      <c r="R202" s="4"/>
      <c r="S202" s="4" t="s">
        <v>105</v>
      </c>
      <c r="T202" s="4" t="s">
        <v>106</v>
      </c>
    </row>
    <row r="203" spans="1:20" x14ac:dyDescent="0.15">
      <c r="A203" s="4" t="s">
        <v>422</v>
      </c>
      <c r="B203" s="4" t="s">
        <v>423</v>
      </c>
      <c r="C203" s="4" t="s">
        <v>417</v>
      </c>
      <c r="D203" s="4" t="s">
        <v>28</v>
      </c>
      <c r="E203" s="53"/>
      <c r="F203" s="4">
        <v>63</v>
      </c>
      <c r="G203" s="55">
        <v>65</v>
      </c>
      <c r="H203" s="55">
        <f t="shared" si="3"/>
        <v>-2</v>
      </c>
      <c r="I203" s="4" t="s">
        <v>20</v>
      </c>
      <c r="J203" s="56">
        <v>5</v>
      </c>
      <c r="K203" s="4" t="s">
        <v>102</v>
      </c>
      <c r="L203" s="4">
        <v>41.599460000000001</v>
      </c>
      <c r="M203" s="4">
        <v>-70.645200000000003</v>
      </c>
      <c r="N203" s="4" t="s">
        <v>131</v>
      </c>
      <c r="O203" s="4"/>
      <c r="P203" s="4" t="s">
        <v>132</v>
      </c>
      <c r="Q203" s="4"/>
      <c r="R203" s="4"/>
      <c r="S203" s="4" t="s">
        <v>105</v>
      </c>
      <c r="T203" s="4" t="s">
        <v>106</v>
      </c>
    </row>
    <row r="204" spans="1:20" x14ac:dyDescent="0.15">
      <c r="A204" s="4" t="s">
        <v>424</v>
      </c>
      <c r="B204" s="4" t="s">
        <v>425</v>
      </c>
      <c r="C204" s="4" t="s">
        <v>417</v>
      </c>
      <c r="D204" s="4" t="s">
        <v>28</v>
      </c>
      <c r="E204" s="53"/>
      <c r="F204" s="4">
        <v>29</v>
      </c>
      <c r="G204" s="55">
        <v>32</v>
      </c>
      <c r="H204" s="55">
        <f t="shared" si="3"/>
        <v>-3</v>
      </c>
      <c r="I204" s="4" t="s">
        <v>20</v>
      </c>
      <c r="J204" s="56">
        <v>5</v>
      </c>
      <c r="K204" s="4" t="s">
        <v>102</v>
      </c>
      <c r="L204" s="4">
        <v>41.595109999999998</v>
      </c>
      <c r="M204" s="4">
        <v>-70.637609999999995</v>
      </c>
      <c r="N204" s="4" t="s">
        <v>131</v>
      </c>
      <c r="O204" s="4"/>
      <c r="P204" s="4" t="s">
        <v>132</v>
      </c>
      <c r="Q204" s="4"/>
      <c r="R204" s="4"/>
      <c r="S204" s="4" t="s">
        <v>105</v>
      </c>
      <c r="T204" s="4" t="s">
        <v>106</v>
      </c>
    </row>
    <row r="205" spans="1:20" x14ac:dyDescent="0.15">
      <c r="A205" s="4" t="s">
        <v>426</v>
      </c>
      <c r="B205" s="4" t="s">
        <v>427</v>
      </c>
      <c r="C205" s="4" t="s">
        <v>417</v>
      </c>
      <c r="D205" s="4" t="s">
        <v>28</v>
      </c>
      <c r="E205" s="53"/>
      <c r="F205" s="4">
        <v>25</v>
      </c>
      <c r="G205" s="55">
        <v>25</v>
      </c>
      <c r="H205" s="55">
        <f t="shared" si="3"/>
        <v>0</v>
      </c>
      <c r="I205" s="4" t="s">
        <v>20</v>
      </c>
      <c r="J205" s="56">
        <v>5</v>
      </c>
      <c r="K205" s="4" t="s">
        <v>102</v>
      </c>
      <c r="L205" s="4">
        <v>41.60866</v>
      </c>
      <c r="M205" s="4">
        <v>-70.637190000000004</v>
      </c>
      <c r="N205" s="4" t="s">
        <v>131</v>
      </c>
      <c r="O205" s="4"/>
      <c r="P205" s="4" t="s">
        <v>132</v>
      </c>
      <c r="Q205" s="4"/>
      <c r="R205" s="4"/>
      <c r="S205" s="4" t="s">
        <v>105</v>
      </c>
      <c r="T205" s="4" t="s">
        <v>106</v>
      </c>
    </row>
    <row r="206" spans="1:20" x14ac:dyDescent="0.15">
      <c r="A206" s="4" t="s">
        <v>428</v>
      </c>
      <c r="B206" s="4" t="s">
        <v>429</v>
      </c>
      <c r="C206" s="4" t="s">
        <v>74</v>
      </c>
      <c r="D206" s="4" t="s">
        <v>28</v>
      </c>
      <c r="E206" s="53" t="s">
        <v>20</v>
      </c>
      <c r="F206" s="4">
        <v>53</v>
      </c>
      <c r="G206" s="55">
        <v>57</v>
      </c>
      <c r="H206" s="55">
        <f t="shared" si="3"/>
        <v>-4</v>
      </c>
      <c r="I206" s="4" t="s">
        <v>20</v>
      </c>
      <c r="J206" s="56">
        <v>5</v>
      </c>
      <c r="K206" s="4" t="s">
        <v>102</v>
      </c>
      <c r="L206" s="4">
        <v>41.64049</v>
      </c>
      <c r="M206" s="4">
        <v>-70.645079999999993</v>
      </c>
      <c r="N206" s="4" t="s">
        <v>131</v>
      </c>
      <c r="O206" s="4"/>
      <c r="P206" s="4" t="s">
        <v>132</v>
      </c>
      <c r="Q206" s="4"/>
      <c r="R206" s="4"/>
      <c r="S206" s="4" t="s">
        <v>105</v>
      </c>
      <c r="T206" s="4" t="s">
        <v>106</v>
      </c>
    </row>
    <row r="207" spans="1:20" x14ac:dyDescent="0.15">
      <c r="A207" s="4" t="s">
        <v>430</v>
      </c>
      <c r="B207" s="4" t="s">
        <v>431</v>
      </c>
      <c r="C207" s="4" t="s">
        <v>74</v>
      </c>
      <c r="D207" s="4" t="s">
        <v>28</v>
      </c>
      <c r="E207" s="53"/>
      <c r="F207" s="4">
        <v>78</v>
      </c>
      <c r="G207" s="55">
        <v>83</v>
      </c>
      <c r="H207" s="55">
        <f t="shared" si="3"/>
        <v>-5</v>
      </c>
      <c r="I207" s="4" t="s">
        <v>42</v>
      </c>
      <c r="J207" s="56">
        <v>5</v>
      </c>
      <c r="K207" s="4" t="s">
        <v>102</v>
      </c>
      <c r="L207" s="4">
        <v>41.637349999999998</v>
      </c>
      <c r="M207" s="4">
        <v>-70.646450000000002</v>
      </c>
      <c r="N207" s="4" t="s">
        <v>131</v>
      </c>
      <c r="O207" s="4"/>
      <c r="P207" s="4" t="s">
        <v>132</v>
      </c>
      <c r="Q207" s="4"/>
      <c r="R207" s="4"/>
      <c r="S207" s="4" t="s">
        <v>105</v>
      </c>
      <c r="T207" s="4" t="s">
        <v>106</v>
      </c>
    </row>
    <row r="208" spans="1:20" x14ac:dyDescent="0.15">
      <c r="A208" s="4" t="s">
        <v>432</v>
      </c>
      <c r="B208" s="4" t="s">
        <v>433</v>
      </c>
      <c r="C208" s="4" t="s">
        <v>74</v>
      </c>
      <c r="D208" s="4" t="s">
        <v>28</v>
      </c>
      <c r="E208" s="53"/>
      <c r="F208" s="4">
        <v>58</v>
      </c>
      <c r="G208" s="55">
        <v>63</v>
      </c>
      <c r="H208" s="55">
        <f t="shared" si="3"/>
        <v>-5</v>
      </c>
      <c r="I208" s="4" t="s">
        <v>20</v>
      </c>
      <c r="J208" s="56">
        <v>5</v>
      </c>
      <c r="K208" s="4" t="s">
        <v>102</v>
      </c>
      <c r="L208" s="4">
        <v>41.632899999999999</v>
      </c>
      <c r="M208" s="4">
        <v>-70.641580000000005</v>
      </c>
      <c r="N208" s="4" t="s">
        <v>131</v>
      </c>
      <c r="O208" s="4"/>
      <c r="P208" s="4" t="s">
        <v>132</v>
      </c>
      <c r="Q208" s="4"/>
      <c r="R208" s="4"/>
      <c r="S208" s="4" t="s">
        <v>105</v>
      </c>
      <c r="T208" s="4" t="s">
        <v>106</v>
      </c>
    </row>
    <row r="209" spans="1:20" x14ac:dyDescent="0.15">
      <c r="A209" s="31">
        <v>523</v>
      </c>
      <c r="B209" s="4" t="s">
        <v>434</v>
      </c>
      <c r="C209" s="4" t="s">
        <v>75</v>
      </c>
      <c r="D209" s="4" t="s">
        <v>24</v>
      </c>
      <c r="E209" s="53"/>
      <c r="F209" s="4">
        <v>50.333517254855444</v>
      </c>
      <c r="G209" s="55">
        <v>48.472456288773287</v>
      </c>
      <c r="H209" s="55">
        <f t="shared" si="3"/>
        <v>1.8610609660821567</v>
      </c>
      <c r="I209" s="4" t="s">
        <v>20</v>
      </c>
      <c r="J209" s="56">
        <v>5</v>
      </c>
      <c r="K209" s="4" t="s">
        <v>102</v>
      </c>
      <c r="L209" s="4">
        <v>41.667000000000002</v>
      </c>
      <c r="M209" s="4">
        <v>-70.066000000000003</v>
      </c>
      <c r="N209" s="4" t="s">
        <v>103</v>
      </c>
      <c r="O209" s="4"/>
      <c r="P209" s="4" t="s">
        <v>104</v>
      </c>
      <c r="Q209" s="4"/>
      <c r="R209" s="4"/>
      <c r="S209" s="4" t="s">
        <v>105</v>
      </c>
      <c r="T209" s="4" t="s">
        <v>106</v>
      </c>
    </row>
    <row r="210" spans="1:20" x14ac:dyDescent="0.15">
      <c r="A210" s="4" t="s">
        <v>435</v>
      </c>
      <c r="B210" s="4" t="s">
        <v>436</v>
      </c>
      <c r="C210" s="4" t="s">
        <v>75</v>
      </c>
      <c r="D210" s="4" t="s">
        <v>19</v>
      </c>
      <c r="E210" s="53" t="s">
        <v>20</v>
      </c>
      <c r="F210" s="4">
        <v>42.138510803967918</v>
      </c>
      <c r="G210" s="55">
        <v>47.667996349607577</v>
      </c>
      <c r="H210" s="55">
        <f t="shared" si="3"/>
        <v>-5.529485545639659</v>
      </c>
      <c r="I210" s="4" t="s">
        <v>20</v>
      </c>
      <c r="J210" s="56">
        <v>5</v>
      </c>
      <c r="K210" s="4" t="s">
        <v>109</v>
      </c>
      <c r="L210" s="4">
        <v>41.661909999999999</v>
      </c>
      <c r="M210" s="4">
        <v>-70.063820000000007</v>
      </c>
      <c r="N210" s="4"/>
      <c r="O210" s="4"/>
      <c r="P210" s="4" t="s">
        <v>19</v>
      </c>
      <c r="Q210" s="4"/>
      <c r="R210" s="4"/>
      <c r="S210" s="4" t="s">
        <v>105</v>
      </c>
      <c r="T210" s="4" t="s">
        <v>106</v>
      </c>
    </row>
    <row r="211" spans="1:20" x14ac:dyDescent="0.15">
      <c r="A211" s="4" t="s">
        <v>437</v>
      </c>
      <c r="B211" s="4" t="s">
        <v>438</v>
      </c>
      <c r="C211" s="4" t="s">
        <v>75</v>
      </c>
      <c r="D211" s="4" t="s">
        <v>19</v>
      </c>
      <c r="E211" s="53"/>
      <c r="F211" s="4">
        <v>39.093808450730954</v>
      </c>
      <c r="G211" s="55">
        <v>37.980203823125819</v>
      </c>
      <c r="H211" s="55">
        <f t="shared" si="3"/>
        <v>1.1136046276051346</v>
      </c>
      <c r="I211" s="4" t="s">
        <v>20</v>
      </c>
      <c r="J211" s="56">
        <v>5</v>
      </c>
      <c r="K211" s="4" t="s">
        <v>109</v>
      </c>
      <c r="L211" s="4">
        <v>41.66677</v>
      </c>
      <c r="M211" s="4">
        <v>-70.065759999999997</v>
      </c>
      <c r="N211" s="4"/>
      <c r="O211" s="4"/>
      <c r="P211" s="4" t="s">
        <v>19</v>
      </c>
      <c r="Q211" s="4"/>
      <c r="R211" s="4"/>
      <c r="S211" s="4" t="s">
        <v>105</v>
      </c>
      <c r="T211" s="4" t="s">
        <v>106</v>
      </c>
    </row>
    <row r="212" spans="1:20" ht="16" x14ac:dyDescent="0.2">
      <c r="A212" s="76" t="s">
        <v>439</v>
      </c>
      <c r="B212" s="77" t="s">
        <v>440</v>
      </c>
      <c r="C212" s="4" t="s">
        <v>62</v>
      </c>
      <c r="D212" s="4" t="s">
        <v>441</v>
      </c>
      <c r="E212" s="4"/>
      <c r="F212" s="78">
        <v>91.04704085216936</v>
      </c>
      <c r="G212" s="67" t="s">
        <v>276</v>
      </c>
      <c r="H212" s="4"/>
      <c r="I212" s="78" t="s">
        <v>42</v>
      </c>
      <c r="J212" s="79">
        <v>5</v>
      </c>
      <c r="K212" s="78" t="s">
        <v>102</v>
      </c>
      <c r="L212" s="4">
        <v>41.759808333300001</v>
      </c>
      <c r="M212" s="4">
        <v>-70.153689999999997</v>
      </c>
      <c r="N212" s="4"/>
      <c r="O212" s="4"/>
      <c r="P212" s="4" t="s">
        <v>277</v>
      </c>
      <c r="Q212" s="26"/>
      <c r="R212" s="26"/>
      <c r="S212" s="26"/>
      <c r="T212" s="26"/>
    </row>
    <row r="213" spans="1:20" ht="16" x14ac:dyDescent="0.2">
      <c r="A213" s="76" t="s">
        <v>439</v>
      </c>
      <c r="B213" s="77" t="s">
        <v>442</v>
      </c>
      <c r="C213" s="4" t="s">
        <v>62</v>
      </c>
      <c r="D213" s="4" t="s">
        <v>441</v>
      </c>
      <c r="E213" s="4"/>
      <c r="F213" s="78">
        <v>76.226719341054476</v>
      </c>
      <c r="G213" s="67" t="s">
        <v>276</v>
      </c>
      <c r="H213" s="4"/>
      <c r="I213" s="78" t="s">
        <v>42</v>
      </c>
      <c r="J213" s="79">
        <v>5</v>
      </c>
      <c r="K213" s="78" t="s">
        <v>102</v>
      </c>
      <c r="L213" s="4">
        <v>41.756484999999998</v>
      </c>
      <c r="M213" s="4">
        <v>-70.154794999999993</v>
      </c>
      <c r="N213" s="4"/>
      <c r="O213" s="4"/>
      <c r="P213" s="4" t="s">
        <v>277</v>
      </c>
      <c r="Q213" s="26"/>
      <c r="R213" s="26"/>
      <c r="S213" s="26"/>
      <c r="T213" s="26"/>
    </row>
    <row r="214" spans="1:20" ht="16" x14ac:dyDescent="0.2">
      <c r="A214" s="80" t="s">
        <v>439</v>
      </c>
      <c r="B214" s="81" t="s">
        <v>443</v>
      </c>
      <c r="C214" s="4" t="s">
        <v>62</v>
      </c>
      <c r="D214" s="4" t="s">
        <v>441</v>
      </c>
      <c r="E214" s="4"/>
      <c r="F214" s="82">
        <v>52.272512853677917</v>
      </c>
      <c r="G214" s="67" t="s">
        <v>276</v>
      </c>
      <c r="H214" s="4"/>
      <c r="I214" s="82" t="s">
        <v>20</v>
      </c>
      <c r="J214" s="83">
        <v>5</v>
      </c>
      <c r="K214" s="82" t="s">
        <v>102</v>
      </c>
      <c r="L214" s="4">
        <v>41.753506666699998</v>
      </c>
      <c r="M214" s="4">
        <v>-70.1506516667</v>
      </c>
      <c r="N214" s="4"/>
      <c r="O214" s="4"/>
      <c r="P214" s="4" t="s">
        <v>277</v>
      </c>
      <c r="Q214" s="26"/>
      <c r="R214" s="26"/>
      <c r="S214" s="26"/>
      <c r="T214" s="26"/>
    </row>
    <row r="215" spans="1:20" ht="16" x14ac:dyDescent="0.2">
      <c r="A215" s="80" t="s">
        <v>439</v>
      </c>
      <c r="B215" s="81" t="s">
        <v>444</v>
      </c>
      <c r="C215" s="4" t="s">
        <v>62</v>
      </c>
      <c r="D215" s="4" t="s">
        <v>441</v>
      </c>
      <c r="E215" s="4"/>
      <c r="F215" s="82">
        <v>67.409649595285757</v>
      </c>
      <c r="G215" s="67" t="s">
        <v>276</v>
      </c>
      <c r="H215" s="4"/>
      <c r="I215" s="82" t="s">
        <v>20</v>
      </c>
      <c r="J215" s="83">
        <v>5</v>
      </c>
      <c r="K215" s="82" t="s">
        <v>102</v>
      </c>
      <c r="L215" s="4">
        <v>41.751914999999997</v>
      </c>
      <c r="M215" s="4">
        <v>-70.153323333299994</v>
      </c>
      <c r="N215" s="4"/>
      <c r="O215" s="4"/>
      <c r="P215" s="4" t="s">
        <v>277</v>
      </c>
      <c r="Q215" s="26"/>
      <c r="R215" s="26"/>
      <c r="S215" s="26"/>
      <c r="T215" s="26"/>
    </row>
    <row r="216" spans="1:20" ht="16" x14ac:dyDescent="0.2">
      <c r="A216" s="80" t="s">
        <v>439</v>
      </c>
      <c r="B216" s="81" t="s">
        <v>445</v>
      </c>
      <c r="C216" s="4" t="s">
        <v>62</v>
      </c>
      <c r="D216" s="4" t="s">
        <v>441</v>
      </c>
      <c r="E216" s="4"/>
      <c r="F216" s="82">
        <v>63.009063178041586</v>
      </c>
      <c r="G216" s="67" t="s">
        <v>276</v>
      </c>
      <c r="H216" s="4"/>
      <c r="I216" s="82" t="s">
        <v>20</v>
      </c>
      <c r="J216" s="83">
        <v>5</v>
      </c>
      <c r="K216" s="82" t="s">
        <v>102</v>
      </c>
      <c r="L216" s="4">
        <v>41.749006666699998</v>
      </c>
      <c r="M216" s="4">
        <v>-70.154796666699994</v>
      </c>
      <c r="N216" s="4"/>
      <c r="O216" s="4"/>
      <c r="P216" s="4" t="s">
        <v>277</v>
      </c>
      <c r="Q216" s="26"/>
      <c r="R216" s="26"/>
      <c r="S216" s="26"/>
      <c r="T216" s="26"/>
    </row>
    <row r="217" spans="1:20" ht="16" x14ac:dyDescent="0.2">
      <c r="A217" s="80" t="s">
        <v>439</v>
      </c>
      <c r="B217" s="81" t="s">
        <v>446</v>
      </c>
      <c r="C217" s="4" t="s">
        <v>62</v>
      </c>
      <c r="D217" s="4" t="s">
        <v>441</v>
      </c>
      <c r="E217" s="4"/>
      <c r="F217" s="82">
        <v>34.757384774831955</v>
      </c>
      <c r="G217" s="67" t="s">
        <v>276</v>
      </c>
      <c r="H217" s="4"/>
      <c r="I217" s="82" t="s">
        <v>20</v>
      </c>
      <c r="J217" s="83">
        <v>5</v>
      </c>
      <c r="K217" s="82" t="s">
        <v>102</v>
      </c>
      <c r="L217" s="4">
        <v>41.744991666700002</v>
      </c>
      <c r="M217" s="4">
        <v>-70.1734883333</v>
      </c>
      <c r="N217" s="4"/>
      <c r="O217" s="4"/>
      <c r="P217" s="4" t="s">
        <v>277</v>
      </c>
      <c r="Q217" s="26"/>
      <c r="R217" s="26"/>
      <c r="S217" s="26"/>
      <c r="T217" s="26"/>
    </row>
    <row r="218" spans="1:20" ht="16" x14ac:dyDescent="0.2">
      <c r="A218" s="81" t="s">
        <v>447</v>
      </c>
      <c r="B218" s="81" t="s">
        <v>448</v>
      </c>
      <c r="C218" s="4" t="s">
        <v>66</v>
      </c>
      <c r="D218" s="4" t="s">
        <v>441</v>
      </c>
      <c r="E218" s="4"/>
      <c r="F218" s="82">
        <v>40.203063627416313</v>
      </c>
      <c r="G218" s="67" t="s">
        <v>276</v>
      </c>
      <c r="H218" s="4"/>
      <c r="I218" s="82" t="s">
        <v>20</v>
      </c>
      <c r="J218" s="83">
        <v>5</v>
      </c>
      <c r="K218" s="82" t="s">
        <v>449</v>
      </c>
      <c r="L218" s="4">
        <v>41.677488333299998</v>
      </c>
      <c r="M218" s="4">
        <v>-70.135636666699995</v>
      </c>
      <c r="N218" s="4"/>
      <c r="O218" s="4"/>
      <c r="P218" s="4" t="s">
        <v>277</v>
      </c>
      <c r="Q218" s="26"/>
      <c r="R218" s="26"/>
      <c r="S218" s="26"/>
      <c r="T218" s="26"/>
    </row>
    <row r="219" spans="1:20" ht="16" x14ac:dyDescent="0.2">
      <c r="A219" s="81" t="s">
        <v>447</v>
      </c>
      <c r="B219" s="81" t="s">
        <v>450</v>
      </c>
      <c r="C219" s="4" t="s">
        <v>66</v>
      </c>
      <c r="D219" s="4" t="s">
        <v>441</v>
      </c>
      <c r="E219" s="4"/>
      <c r="F219" s="81">
        <v>36.121320881095471</v>
      </c>
      <c r="G219" s="67" t="s">
        <v>276</v>
      </c>
      <c r="H219" s="4"/>
      <c r="I219" s="81" t="s">
        <v>20</v>
      </c>
      <c r="J219" s="84">
        <v>5</v>
      </c>
      <c r="K219" s="81" t="s">
        <v>449</v>
      </c>
      <c r="L219" s="4">
        <v>41.675688333300002</v>
      </c>
      <c r="M219" s="4">
        <v>-70.131591666700004</v>
      </c>
      <c r="N219" s="4"/>
      <c r="O219" s="4"/>
      <c r="P219" s="4" t="s">
        <v>277</v>
      </c>
      <c r="Q219" s="26"/>
      <c r="R219" s="26"/>
      <c r="S219" s="26"/>
      <c r="T219" s="26"/>
    </row>
    <row r="220" spans="1:20" ht="16" x14ac:dyDescent="0.2">
      <c r="A220" s="81" t="s">
        <v>447</v>
      </c>
      <c r="B220" s="81" t="s">
        <v>451</v>
      </c>
      <c r="C220" s="4" t="s">
        <v>66</v>
      </c>
      <c r="D220" s="4" t="s">
        <v>441</v>
      </c>
      <c r="E220" s="4"/>
      <c r="F220" s="81">
        <v>39.165813855187466</v>
      </c>
      <c r="G220" s="67" t="s">
        <v>276</v>
      </c>
      <c r="H220" s="4"/>
      <c r="I220" s="81" t="s">
        <v>20</v>
      </c>
      <c r="J220" s="84">
        <v>5</v>
      </c>
      <c r="K220" s="81" t="s">
        <v>449</v>
      </c>
      <c r="L220" s="4">
        <v>41.680120000000002</v>
      </c>
      <c r="M220" s="4">
        <v>-70.133615000000006</v>
      </c>
      <c r="N220" s="4"/>
      <c r="O220" s="4"/>
      <c r="P220" s="4" t="s">
        <v>277</v>
      </c>
      <c r="Q220" s="26"/>
      <c r="R220" s="26"/>
      <c r="S220" s="26"/>
      <c r="T220" s="26"/>
    </row>
    <row r="221" spans="1:20" ht="16" x14ac:dyDescent="0.2">
      <c r="A221" s="81" t="s">
        <v>447</v>
      </c>
      <c r="B221" s="81" t="s">
        <v>452</v>
      </c>
      <c r="C221" s="4" t="s">
        <v>66</v>
      </c>
      <c r="D221" s="4" t="s">
        <v>441</v>
      </c>
      <c r="E221" s="4"/>
      <c r="F221" s="81">
        <v>35.698249630822573</v>
      </c>
      <c r="G221" s="67" t="s">
        <v>276</v>
      </c>
      <c r="H221" s="4"/>
      <c r="I221" s="81" t="s">
        <v>20</v>
      </c>
      <c r="J221" s="84">
        <v>5</v>
      </c>
      <c r="K221" s="81" t="s">
        <v>449</v>
      </c>
      <c r="L221" s="4">
        <v>41.682749999999999</v>
      </c>
      <c r="M221" s="4">
        <v>-70.130303333300006</v>
      </c>
      <c r="N221" s="4"/>
      <c r="O221" s="4"/>
      <c r="P221" s="4" t="s">
        <v>277</v>
      </c>
      <c r="Q221" s="26"/>
      <c r="R221" s="26"/>
      <c r="S221" s="26"/>
      <c r="T221" s="26"/>
    </row>
    <row r="222" spans="1:20" ht="16" x14ac:dyDescent="0.2">
      <c r="A222" s="80" t="s">
        <v>453</v>
      </c>
      <c r="B222" s="81" t="s">
        <v>454</v>
      </c>
      <c r="C222" s="4" t="s">
        <v>21</v>
      </c>
      <c r="D222" s="4" t="s">
        <v>441</v>
      </c>
      <c r="E222" s="4"/>
      <c r="F222" s="81">
        <v>32.348167093209995</v>
      </c>
      <c r="G222" s="67" t="s">
        <v>276</v>
      </c>
      <c r="H222" s="4"/>
      <c r="I222" s="81" t="s">
        <v>20</v>
      </c>
      <c r="J222" s="84">
        <v>5</v>
      </c>
      <c r="K222" s="81" t="s">
        <v>102</v>
      </c>
      <c r="L222" s="4">
        <v>41.7328783333</v>
      </c>
      <c r="M222" s="4">
        <v>-70.201651666700002</v>
      </c>
      <c r="N222" s="4"/>
      <c r="O222" s="4"/>
      <c r="P222" s="4" t="s">
        <v>277</v>
      </c>
      <c r="Q222" s="26"/>
      <c r="R222" s="26"/>
      <c r="S222" s="26"/>
      <c r="T222" s="26"/>
    </row>
    <row r="223" spans="1:20" ht="16" x14ac:dyDescent="0.2">
      <c r="A223" s="80" t="s">
        <v>455</v>
      </c>
      <c r="B223" s="81" t="s">
        <v>456</v>
      </c>
      <c r="C223" s="4" t="s">
        <v>23</v>
      </c>
      <c r="D223" s="4" t="s">
        <v>441</v>
      </c>
      <c r="E223" s="4"/>
      <c r="F223" s="81">
        <v>48.767522271252652</v>
      </c>
      <c r="G223" s="67" t="s">
        <v>276</v>
      </c>
      <c r="H223" s="4"/>
      <c r="I223" s="81" t="s">
        <v>20</v>
      </c>
      <c r="J223" s="84">
        <v>5</v>
      </c>
      <c r="K223" s="81" t="s">
        <v>102</v>
      </c>
      <c r="L223" s="4">
        <v>41.7040249</v>
      </c>
      <c r="M223" s="4">
        <v>-70.178648899999999</v>
      </c>
      <c r="N223" s="4"/>
      <c r="O223" s="4"/>
      <c r="P223" s="4" t="s">
        <v>277</v>
      </c>
      <c r="Q223" s="26"/>
      <c r="R223" s="26"/>
      <c r="S223" s="26"/>
      <c r="T223" s="26"/>
    </row>
    <row r="224" spans="1:20" ht="16" x14ac:dyDescent="0.2">
      <c r="A224" s="80" t="s">
        <v>457</v>
      </c>
      <c r="B224" s="81" t="s">
        <v>458</v>
      </c>
      <c r="C224" s="4" t="s">
        <v>23</v>
      </c>
      <c r="D224" s="4" t="s">
        <v>441</v>
      </c>
      <c r="E224" s="4"/>
      <c r="F224" s="81">
        <v>49.495574145825671</v>
      </c>
      <c r="G224" s="67" t="s">
        <v>276</v>
      </c>
      <c r="H224" s="4"/>
      <c r="I224" s="81" t="s">
        <v>20</v>
      </c>
      <c r="J224" s="84">
        <v>5</v>
      </c>
      <c r="K224" s="81" t="s">
        <v>102</v>
      </c>
      <c r="L224" s="4">
        <v>41.695789300000001</v>
      </c>
      <c r="M224" s="4">
        <v>-70.175155000000004</v>
      </c>
      <c r="N224" s="4"/>
      <c r="O224" s="4"/>
      <c r="P224" s="4" t="s">
        <v>277</v>
      </c>
      <c r="Q224" s="26"/>
      <c r="R224" s="26"/>
      <c r="S224" s="26"/>
      <c r="T224" s="26"/>
    </row>
    <row r="225" spans="1:20" ht="16" x14ac:dyDescent="0.2">
      <c r="A225" s="81" t="s">
        <v>459</v>
      </c>
      <c r="B225" s="81" t="s">
        <v>460</v>
      </c>
      <c r="C225" s="4" t="s">
        <v>23</v>
      </c>
      <c r="D225" s="4" t="s">
        <v>441</v>
      </c>
      <c r="E225" s="4"/>
      <c r="F225" s="81">
        <v>46.313346071305091</v>
      </c>
      <c r="G225" s="67" t="s">
        <v>276</v>
      </c>
      <c r="H225" s="4"/>
      <c r="I225" s="81" t="s">
        <v>20</v>
      </c>
      <c r="J225" s="84">
        <v>5</v>
      </c>
      <c r="K225" s="81" t="s">
        <v>102</v>
      </c>
      <c r="L225" s="4">
        <v>41.696756999999998</v>
      </c>
      <c r="M225" s="4">
        <v>-70.169818399999997</v>
      </c>
      <c r="N225" s="4"/>
      <c r="O225" s="4"/>
      <c r="P225" s="4" t="s">
        <v>277</v>
      </c>
      <c r="Q225" s="26"/>
      <c r="R225" s="26"/>
      <c r="S225" s="26"/>
      <c r="T225" s="26"/>
    </row>
    <row r="226" spans="1:20" ht="16" x14ac:dyDescent="0.2">
      <c r="A226" s="81" t="s">
        <v>461</v>
      </c>
      <c r="B226" s="81" t="s">
        <v>462</v>
      </c>
      <c r="C226" s="4" t="s">
        <v>23</v>
      </c>
      <c r="D226" s="4" t="s">
        <v>441</v>
      </c>
      <c r="E226" s="4"/>
      <c r="F226" s="81">
        <v>50.978540819463561</v>
      </c>
      <c r="G226" s="67" t="s">
        <v>276</v>
      </c>
      <c r="H226" s="4"/>
      <c r="I226" s="81" t="s">
        <v>20</v>
      </c>
      <c r="J226" s="84">
        <v>5</v>
      </c>
      <c r="K226" s="81" t="s">
        <v>102</v>
      </c>
      <c r="L226" s="4">
        <v>41.688450699999997</v>
      </c>
      <c r="M226" s="4">
        <v>-70.161726299999998</v>
      </c>
      <c r="N226" s="4"/>
      <c r="O226" s="4"/>
      <c r="P226" s="4" t="s">
        <v>277</v>
      </c>
      <c r="Q226" s="26"/>
      <c r="R226" s="26"/>
      <c r="S226" s="26"/>
      <c r="T226" s="26"/>
    </row>
    <row r="227" spans="1:20" ht="16" x14ac:dyDescent="0.2">
      <c r="A227" s="81" t="s">
        <v>461</v>
      </c>
      <c r="B227" s="81" t="s">
        <v>463</v>
      </c>
      <c r="C227" s="4" t="s">
        <v>23</v>
      </c>
      <c r="D227" s="4" t="s">
        <v>441</v>
      </c>
      <c r="E227" s="4"/>
      <c r="F227" s="81">
        <v>56.868796877399859</v>
      </c>
      <c r="G227" s="67" t="s">
        <v>276</v>
      </c>
      <c r="H227" s="4"/>
      <c r="I227" s="81" t="s">
        <v>20</v>
      </c>
      <c r="J227" s="84">
        <v>5</v>
      </c>
      <c r="K227" s="81" t="s">
        <v>102</v>
      </c>
      <c r="L227" s="4">
        <v>41.675096799999999</v>
      </c>
      <c r="M227" s="4">
        <v>-70.168999700000001</v>
      </c>
      <c r="N227" s="4"/>
      <c r="O227" s="4"/>
      <c r="P227" s="4" t="s">
        <v>277</v>
      </c>
      <c r="Q227" s="26"/>
      <c r="R227" s="26"/>
      <c r="S227" s="26"/>
      <c r="T227" s="26"/>
    </row>
    <row r="228" spans="1:20" ht="16" x14ac:dyDescent="0.2">
      <c r="A228" s="81" t="s">
        <v>461</v>
      </c>
      <c r="B228" s="81" t="s">
        <v>464</v>
      </c>
      <c r="C228" s="4" t="s">
        <v>23</v>
      </c>
      <c r="D228" s="4" t="s">
        <v>441</v>
      </c>
      <c r="E228" s="4"/>
      <c r="F228" s="81">
        <v>51.532527290803763</v>
      </c>
      <c r="G228" s="67" t="s">
        <v>276</v>
      </c>
      <c r="H228" s="4"/>
      <c r="I228" s="81" t="s">
        <v>20</v>
      </c>
      <c r="J228" s="84">
        <v>5</v>
      </c>
      <c r="K228" s="81" t="s">
        <v>102</v>
      </c>
      <c r="L228" s="4">
        <v>41.670596799999998</v>
      </c>
      <c r="M228" s="4">
        <v>-70.1621959</v>
      </c>
      <c r="N228" s="4"/>
      <c r="O228" s="4"/>
      <c r="P228" s="4" t="s">
        <v>277</v>
      </c>
      <c r="Q228" s="26"/>
      <c r="R228" s="26"/>
      <c r="S228" s="26"/>
      <c r="T228" s="26"/>
    </row>
    <row r="229" spans="1:20" ht="16" x14ac:dyDescent="0.2">
      <c r="A229" s="81" t="s">
        <v>461</v>
      </c>
      <c r="B229" s="81" t="s">
        <v>465</v>
      </c>
      <c r="C229" s="4" t="s">
        <v>23</v>
      </c>
      <c r="D229" s="4" t="s">
        <v>441</v>
      </c>
      <c r="E229" s="4"/>
      <c r="F229" s="81">
        <v>48.585152461716021</v>
      </c>
      <c r="G229" s="67" t="s">
        <v>276</v>
      </c>
      <c r="H229" s="4"/>
      <c r="I229" s="80" t="s">
        <v>20</v>
      </c>
      <c r="J229" s="84">
        <v>5</v>
      </c>
      <c r="K229" s="81" t="s">
        <v>102</v>
      </c>
      <c r="L229" s="4">
        <v>41.670531199999999</v>
      </c>
      <c r="M229" s="4">
        <v>-70.177830599999993</v>
      </c>
      <c r="N229" s="4"/>
      <c r="O229" s="4"/>
      <c r="P229" s="4" t="s">
        <v>277</v>
      </c>
      <c r="Q229" s="26"/>
      <c r="R229" s="26"/>
      <c r="S229" s="26"/>
      <c r="T229" s="26"/>
    </row>
    <row r="230" spans="1:20" ht="16" x14ac:dyDescent="0.2">
      <c r="A230" s="81" t="s">
        <v>461</v>
      </c>
      <c r="B230" s="81" t="s">
        <v>466</v>
      </c>
      <c r="C230" s="4" t="s">
        <v>23</v>
      </c>
      <c r="D230" s="4" t="s">
        <v>441</v>
      </c>
      <c r="E230" s="4"/>
      <c r="F230" s="81">
        <v>53.938915257035632</v>
      </c>
      <c r="G230" s="67" t="s">
        <v>276</v>
      </c>
      <c r="H230" s="4"/>
      <c r="I230" s="81" t="s">
        <v>20</v>
      </c>
      <c r="J230" s="84">
        <v>5</v>
      </c>
      <c r="K230" s="81" t="s">
        <v>449</v>
      </c>
      <c r="L230" s="4">
        <v>41.652054800000002</v>
      </c>
      <c r="M230" s="4">
        <v>-70.186293399999997</v>
      </c>
      <c r="N230" s="4"/>
      <c r="O230" s="4"/>
      <c r="P230" s="4" t="s">
        <v>277</v>
      </c>
      <c r="Q230" s="26"/>
      <c r="R230" s="26"/>
      <c r="S230" s="26"/>
      <c r="T230" s="26"/>
    </row>
    <row r="233" spans="1:20" ht="16" x14ac:dyDescent="0.2">
      <c r="A233" s="49" t="s">
        <v>467</v>
      </c>
      <c r="B233" s="48"/>
      <c r="C233" s="49"/>
    </row>
    <row r="234" spans="1:20" ht="16" x14ac:dyDescent="0.2">
      <c r="A234" s="48"/>
      <c r="B234" s="48" t="s">
        <v>6</v>
      </c>
      <c r="C234" s="49">
        <f>COUNTIF(I5:J230,"Acceptable; Ongoing Protection is Required")</f>
        <v>60</v>
      </c>
    </row>
    <row r="235" spans="1:20" ht="16" x14ac:dyDescent="0.2">
      <c r="A235" s="48"/>
      <c r="B235" s="48" t="s">
        <v>7</v>
      </c>
      <c r="C235" s="49">
        <f>COUNTIF(I5:J230,"Unacceptable; Immediate Restoration is Required")</f>
        <v>166</v>
      </c>
    </row>
    <row r="236" spans="1:20" ht="16" x14ac:dyDescent="0.2">
      <c r="A236" s="48"/>
      <c r="B236" s="49" t="s">
        <v>468</v>
      </c>
      <c r="C236" s="49">
        <f>SUM(C234:C235)</f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608F-3006-4897-9DC2-874310E5AD12}">
  <dimension ref="A1:O27"/>
  <sheetViews>
    <sheetView topLeftCell="A4" workbookViewId="0">
      <selection activeCell="K26" sqref="K26"/>
    </sheetView>
  </sheetViews>
  <sheetFormatPr baseColWidth="10" defaultColWidth="8.83203125" defaultRowHeight="13" x14ac:dyDescent="0.15"/>
  <cols>
    <col min="1" max="1" width="8.83203125" style="29" customWidth="1"/>
    <col min="2" max="2" width="17.1640625" style="29" customWidth="1"/>
    <col min="3" max="12" width="8.83203125" style="29"/>
    <col min="13" max="13" width="17" style="29" customWidth="1"/>
    <col min="14" max="14" width="42" style="29" customWidth="1"/>
    <col min="15" max="15" width="8.83203125" style="29"/>
  </cols>
  <sheetData>
    <row r="1" spans="1:14" ht="15" x14ac:dyDescent="0.2">
      <c r="A1" s="29" t="s">
        <v>469</v>
      </c>
      <c r="E1" s="30"/>
    </row>
    <row r="2" spans="1:14" ht="15" x14ac:dyDescent="0.2">
      <c r="A2" s="31" t="s">
        <v>482</v>
      </c>
      <c r="E2" s="30" t="s">
        <v>470</v>
      </c>
      <c r="F2" s="30" t="s">
        <v>471</v>
      </c>
    </row>
    <row r="3" spans="1:14" ht="15" x14ac:dyDescent="0.2">
      <c r="E3" s="32" t="s">
        <v>472</v>
      </c>
      <c r="F3" s="32" t="s">
        <v>42</v>
      </c>
    </row>
    <row r="4" spans="1:14" ht="15" x14ac:dyDescent="0.2">
      <c r="E4" s="32" t="s">
        <v>473</v>
      </c>
      <c r="F4" s="32" t="s">
        <v>20</v>
      </c>
    </row>
    <row r="6" spans="1:14" ht="28" x14ac:dyDescent="0.15">
      <c r="A6" s="33" t="s">
        <v>474</v>
      </c>
      <c r="B6" s="33" t="s">
        <v>475</v>
      </c>
      <c r="C6" s="33">
        <v>2013</v>
      </c>
      <c r="D6" s="33">
        <v>2014</v>
      </c>
      <c r="E6" s="33">
        <v>2015</v>
      </c>
      <c r="F6" s="33">
        <v>2016</v>
      </c>
      <c r="G6" s="33">
        <v>2017</v>
      </c>
      <c r="H6" s="33">
        <v>2018</v>
      </c>
      <c r="I6" s="33">
        <v>2019</v>
      </c>
      <c r="J6" s="33">
        <v>2020</v>
      </c>
      <c r="K6" s="33">
        <v>2021</v>
      </c>
      <c r="L6" s="33">
        <v>2022</v>
      </c>
      <c r="M6" s="34" t="s">
        <v>483</v>
      </c>
      <c r="N6" s="33" t="s">
        <v>484</v>
      </c>
    </row>
    <row r="7" spans="1:14" ht="16" x14ac:dyDescent="0.2">
      <c r="A7" s="35" t="s">
        <v>339</v>
      </c>
      <c r="B7" s="36" t="s">
        <v>340</v>
      </c>
      <c r="C7" s="37">
        <v>58.3</v>
      </c>
      <c r="D7" s="37">
        <v>60.3</v>
      </c>
      <c r="E7" s="37">
        <v>48.8</v>
      </c>
      <c r="F7" s="38">
        <v>47.001219942502225</v>
      </c>
      <c r="G7" s="38">
        <v>63.24175987627649</v>
      </c>
      <c r="H7" s="37">
        <v>57.075056138900052</v>
      </c>
      <c r="I7" s="37">
        <v>49.712166468911008</v>
      </c>
      <c r="J7" s="37">
        <v>53.062776591941848</v>
      </c>
      <c r="K7" s="37">
        <v>53.1</v>
      </c>
      <c r="L7" s="29">
        <v>48.669004161692193</v>
      </c>
      <c r="M7" s="39">
        <f t="shared" ref="M7:M22" si="0">AVERAGE(H7:L7)</f>
        <v>52.323800672289018</v>
      </c>
      <c r="N7" s="37" t="str">
        <f t="shared" ref="N7:N22" si="1">IF(M7&gt;65,"Acceptable; Ongoing Protection is Required", "Unacceptable; Immediate Restoration is Required")</f>
        <v>Unacceptable; Immediate Restoration is Required</v>
      </c>
    </row>
    <row r="8" spans="1:14" ht="16" x14ac:dyDescent="0.2">
      <c r="A8" s="35" t="s">
        <v>337</v>
      </c>
      <c r="B8" s="36" t="s">
        <v>341</v>
      </c>
      <c r="C8" s="37">
        <v>57.8</v>
      </c>
      <c r="D8" s="37">
        <v>82.5</v>
      </c>
      <c r="E8" s="37">
        <v>88.3</v>
      </c>
      <c r="F8" s="38">
        <v>72.023139880166553</v>
      </c>
      <c r="G8" s="38">
        <v>75.455067608524701</v>
      </c>
      <c r="H8" s="37">
        <v>82.423282775733441</v>
      </c>
      <c r="I8" s="37">
        <v>67.261087551047723</v>
      </c>
      <c r="J8" s="37">
        <v>56.660065140656023</v>
      </c>
      <c r="K8" s="37">
        <v>66.3</v>
      </c>
      <c r="L8" s="29">
        <v>54.716222076726709</v>
      </c>
      <c r="M8" s="39">
        <f t="shared" si="0"/>
        <v>65.472131508832774</v>
      </c>
      <c r="N8" s="37" t="str">
        <f t="shared" si="1"/>
        <v>Acceptable; Ongoing Protection is Required</v>
      </c>
    </row>
    <row r="9" spans="1:14" ht="16" x14ac:dyDescent="0.2">
      <c r="A9" s="35" t="s">
        <v>342</v>
      </c>
      <c r="B9" s="36" t="s">
        <v>343</v>
      </c>
      <c r="C9" s="37">
        <v>62.8</v>
      </c>
      <c r="D9" s="37">
        <v>72.400000000000006</v>
      </c>
      <c r="E9" s="37">
        <v>80.7</v>
      </c>
      <c r="F9" s="38">
        <v>78.354991977153048</v>
      </c>
      <c r="G9" s="38">
        <v>72.171661515025065</v>
      </c>
      <c r="H9" s="37">
        <v>79.334363883449811</v>
      </c>
      <c r="I9" s="37">
        <v>79.56609355639452</v>
      </c>
      <c r="J9" s="37">
        <v>76.813684552923036</v>
      </c>
      <c r="K9" s="37">
        <v>79.099999999999994</v>
      </c>
      <c r="L9" s="29">
        <v>71.862915876739493</v>
      </c>
      <c r="M9" s="39">
        <f t="shared" si="0"/>
        <v>77.335411573901368</v>
      </c>
      <c r="N9" s="37" t="str">
        <f t="shared" si="1"/>
        <v>Acceptable; Ongoing Protection is Required</v>
      </c>
    </row>
    <row r="10" spans="1:14" ht="16" x14ac:dyDescent="0.2">
      <c r="A10" s="35" t="s">
        <v>344</v>
      </c>
      <c r="B10" s="36" t="s">
        <v>345</v>
      </c>
      <c r="C10" s="37">
        <v>66.900000000000006</v>
      </c>
      <c r="D10" s="37">
        <v>78.2</v>
      </c>
      <c r="E10" s="37">
        <v>62.4</v>
      </c>
      <c r="F10" s="38">
        <v>74.262962585546944</v>
      </c>
      <c r="G10" s="38">
        <v>72.993161875116002</v>
      </c>
      <c r="H10" s="37">
        <v>79.745451101266667</v>
      </c>
      <c r="I10" s="37">
        <v>74.275651149179822</v>
      </c>
      <c r="J10" s="37">
        <v>83.102707086927481</v>
      </c>
      <c r="K10" s="37">
        <v>93</v>
      </c>
      <c r="L10" s="29">
        <v>68.610270885733229</v>
      </c>
      <c r="M10" s="39">
        <f t="shared" si="0"/>
        <v>79.74681604462144</v>
      </c>
      <c r="N10" s="37" t="str">
        <f t="shared" si="1"/>
        <v>Acceptable; Ongoing Protection is Required</v>
      </c>
    </row>
    <row r="11" spans="1:14" ht="16" x14ac:dyDescent="0.2">
      <c r="A11" s="35" t="s">
        <v>346</v>
      </c>
      <c r="B11" s="36" t="s">
        <v>347</v>
      </c>
      <c r="C11" s="37">
        <v>67.3</v>
      </c>
      <c r="D11" s="37">
        <v>75.599999999999994</v>
      </c>
      <c r="E11" s="37">
        <v>68.099999999999994</v>
      </c>
      <c r="F11" s="38">
        <v>62.098295395686364</v>
      </c>
      <c r="G11" s="38">
        <v>71.259716974706308</v>
      </c>
      <c r="H11" s="37">
        <v>57.430579443211514</v>
      </c>
      <c r="I11" s="37">
        <v>58.944097733297973</v>
      </c>
      <c r="J11" s="37">
        <v>67.803951350450461</v>
      </c>
      <c r="K11" s="37">
        <v>70.7</v>
      </c>
      <c r="L11" s="29">
        <v>62.593457585057649</v>
      </c>
      <c r="M11" s="39">
        <f t="shared" si="0"/>
        <v>63.494417222403527</v>
      </c>
      <c r="N11" s="37" t="str">
        <f t="shared" si="1"/>
        <v>Unacceptable; Immediate Restoration is Required</v>
      </c>
    </row>
    <row r="12" spans="1:14" ht="16" x14ac:dyDescent="0.2">
      <c r="A12" s="35" t="s">
        <v>338</v>
      </c>
      <c r="B12" s="36" t="s">
        <v>348</v>
      </c>
      <c r="C12" s="37">
        <v>64.599999999999994</v>
      </c>
      <c r="D12" s="37">
        <v>72.900000000000006</v>
      </c>
      <c r="E12" s="37">
        <v>75.400000000000006</v>
      </c>
      <c r="F12" s="38">
        <v>56.561451329038889</v>
      </c>
      <c r="G12" s="38">
        <v>72.944028671721071</v>
      </c>
      <c r="H12" s="37">
        <v>66.987156147142315</v>
      </c>
      <c r="I12" s="37">
        <v>66.424958068889822</v>
      </c>
      <c r="J12" s="37">
        <v>70.949059162389659</v>
      </c>
      <c r="K12" s="37">
        <v>78.2</v>
      </c>
      <c r="L12" s="29">
        <v>62.53367446704177</v>
      </c>
      <c r="M12" s="39">
        <f t="shared" si="0"/>
        <v>69.018969569092718</v>
      </c>
      <c r="N12" s="37" t="str">
        <f t="shared" si="1"/>
        <v>Acceptable; Ongoing Protection is Required</v>
      </c>
    </row>
    <row r="13" spans="1:14" ht="16" x14ac:dyDescent="0.2">
      <c r="A13" s="35" t="s">
        <v>179</v>
      </c>
      <c r="B13" s="36" t="s">
        <v>180</v>
      </c>
      <c r="C13" s="37">
        <v>84.9</v>
      </c>
      <c r="D13" s="37">
        <v>87.6</v>
      </c>
      <c r="E13" s="37">
        <v>84.3</v>
      </c>
      <c r="F13" s="38">
        <v>84.128950064078808</v>
      </c>
      <c r="G13" s="38">
        <v>89.228558448242183</v>
      </c>
      <c r="H13" s="37">
        <v>99.0535657153698</v>
      </c>
      <c r="I13" s="37">
        <v>96.962430127975523</v>
      </c>
      <c r="J13" s="37">
        <v>98.878759894066405</v>
      </c>
      <c r="K13" s="37">
        <v>97.5</v>
      </c>
      <c r="L13" s="29">
        <v>75.05366639970353</v>
      </c>
      <c r="M13" s="39">
        <f t="shared" si="0"/>
        <v>93.489684427423043</v>
      </c>
      <c r="N13" s="37" t="str">
        <f t="shared" si="1"/>
        <v>Acceptable; Ongoing Protection is Required</v>
      </c>
    </row>
    <row r="14" spans="1:14" ht="16" x14ac:dyDescent="0.2">
      <c r="A14" s="35" t="s">
        <v>349</v>
      </c>
      <c r="B14" s="36" t="s">
        <v>350</v>
      </c>
      <c r="C14" s="37">
        <v>34.4</v>
      </c>
      <c r="D14" s="37">
        <v>31.4</v>
      </c>
      <c r="E14" s="37">
        <v>34</v>
      </c>
      <c r="F14" s="38">
        <v>35.868955531153674</v>
      </c>
      <c r="G14" s="38">
        <v>29.061961383246306</v>
      </c>
      <c r="H14" s="37">
        <v>45.27692621452546</v>
      </c>
      <c r="I14" s="37">
        <v>34.343143070936172</v>
      </c>
      <c r="J14" s="37">
        <v>42.675081024125475</v>
      </c>
      <c r="K14" s="37">
        <v>25.9</v>
      </c>
      <c r="L14" s="29">
        <v>37.425821077020338</v>
      </c>
      <c r="M14" s="39">
        <f t="shared" si="0"/>
        <v>37.124194277321486</v>
      </c>
      <c r="N14" s="37" t="str">
        <f t="shared" si="1"/>
        <v>Unacceptable; Immediate Restoration is Required</v>
      </c>
    </row>
    <row r="15" spans="1:14" ht="16" x14ac:dyDescent="0.2">
      <c r="A15" s="35" t="s">
        <v>355</v>
      </c>
      <c r="B15" s="36" t="s">
        <v>356</v>
      </c>
      <c r="C15" s="37">
        <v>23.5</v>
      </c>
      <c r="D15" s="37">
        <v>36</v>
      </c>
      <c r="E15" s="37">
        <v>30.4</v>
      </c>
      <c r="F15" s="38">
        <v>49.038799020742452</v>
      </c>
      <c r="G15" s="38">
        <v>48.959075755324868</v>
      </c>
      <c r="H15" s="37">
        <v>36.612913046685193</v>
      </c>
      <c r="I15" s="37">
        <v>29.760652196841249</v>
      </c>
      <c r="J15" s="37">
        <v>46.497400077836161</v>
      </c>
      <c r="K15" s="37">
        <v>46</v>
      </c>
      <c r="L15" s="29">
        <v>38.417079921875235</v>
      </c>
      <c r="M15" s="39">
        <f t="shared" si="0"/>
        <v>39.457609048647569</v>
      </c>
      <c r="N15" s="37" t="str">
        <f t="shared" si="1"/>
        <v>Unacceptable; Immediate Restoration is Required</v>
      </c>
    </row>
    <row r="16" spans="1:14" ht="16" x14ac:dyDescent="0.2">
      <c r="A16" s="35" t="s">
        <v>351</v>
      </c>
      <c r="B16" s="36" t="s">
        <v>352</v>
      </c>
      <c r="C16" s="37">
        <v>20</v>
      </c>
      <c r="D16" s="37">
        <v>20.8</v>
      </c>
      <c r="E16" s="37">
        <v>23.2</v>
      </c>
      <c r="F16" s="38">
        <v>21.870457526124678</v>
      </c>
      <c r="G16" s="38">
        <v>23.008972117714769</v>
      </c>
      <c r="H16" s="37">
        <v>25.759124662538291</v>
      </c>
      <c r="I16" s="37">
        <v>25.413118547194252</v>
      </c>
      <c r="J16" s="37">
        <v>21.270392505505622</v>
      </c>
      <c r="K16" s="37">
        <v>35.5</v>
      </c>
      <c r="L16" s="29">
        <v>20.910267348795603</v>
      </c>
      <c r="M16" s="39">
        <f t="shared" si="0"/>
        <v>25.770580612806754</v>
      </c>
      <c r="N16" s="37" t="str">
        <f t="shared" si="1"/>
        <v>Unacceptable; Immediate Restoration is Required</v>
      </c>
    </row>
    <row r="17" spans="1:14" ht="16" x14ac:dyDescent="0.2">
      <c r="A17" s="40" t="s">
        <v>478</v>
      </c>
      <c r="B17" s="41" t="s">
        <v>262</v>
      </c>
      <c r="C17" s="37">
        <v>38.9</v>
      </c>
      <c r="D17" s="37">
        <v>59.1</v>
      </c>
      <c r="E17" s="42">
        <v>72.5</v>
      </c>
      <c r="F17" s="38">
        <v>63.54561982999244</v>
      </c>
      <c r="G17" s="38">
        <v>76.691412139783239</v>
      </c>
      <c r="H17" s="42">
        <v>73.142885246279036</v>
      </c>
      <c r="I17" s="37">
        <v>84.591796225930452</v>
      </c>
      <c r="J17" s="37">
        <v>79.69629145892597</v>
      </c>
      <c r="K17" s="37">
        <v>78.2</v>
      </c>
      <c r="L17" s="29">
        <v>60.042327240643182</v>
      </c>
      <c r="M17" s="39">
        <f t="shared" si="0"/>
        <v>75.134660034355733</v>
      </c>
      <c r="N17" s="37" t="str">
        <f t="shared" si="1"/>
        <v>Acceptable; Ongoing Protection is Required</v>
      </c>
    </row>
    <row r="18" spans="1:14" ht="16" x14ac:dyDescent="0.2">
      <c r="A18" s="35" t="s">
        <v>212</v>
      </c>
      <c r="B18" s="36" t="s">
        <v>213</v>
      </c>
      <c r="C18" s="37">
        <v>84.7</v>
      </c>
      <c r="D18" s="37">
        <v>66.3</v>
      </c>
      <c r="E18" s="37">
        <v>76.8</v>
      </c>
      <c r="F18" s="38">
        <v>87.159762104175627</v>
      </c>
      <c r="G18" s="38">
        <v>80.538138925369907</v>
      </c>
      <c r="H18" s="37">
        <v>90.899245253008843</v>
      </c>
      <c r="I18" s="37">
        <v>80.073763200310054</v>
      </c>
      <c r="J18" s="37">
        <v>86.524741247795376</v>
      </c>
      <c r="K18" s="37">
        <v>70.3</v>
      </c>
      <c r="L18" s="29">
        <v>72.251316117994548</v>
      </c>
      <c r="M18" s="39">
        <f t="shared" si="0"/>
        <v>80.009813163821761</v>
      </c>
      <c r="N18" s="37" t="str">
        <f t="shared" si="1"/>
        <v>Acceptable; Ongoing Protection is Required</v>
      </c>
    </row>
    <row r="19" spans="1:14" ht="16" x14ac:dyDescent="0.2">
      <c r="A19" s="40" t="s">
        <v>215</v>
      </c>
      <c r="B19" s="41" t="s">
        <v>216</v>
      </c>
      <c r="C19" s="37">
        <v>49.6</v>
      </c>
      <c r="D19" s="37">
        <v>64.400000000000006</v>
      </c>
      <c r="E19" s="42">
        <v>54.3</v>
      </c>
      <c r="F19" s="38">
        <v>45.550333347522432</v>
      </c>
      <c r="G19" s="38">
        <v>63.109382740291075</v>
      </c>
      <c r="H19" s="37">
        <v>46.925439642797883</v>
      </c>
      <c r="I19" s="37">
        <v>32.572016863598996</v>
      </c>
      <c r="J19" s="37">
        <v>42.391036973354893</v>
      </c>
      <c r="K19" s="37">
        <v>52.3</v>
      </c>
      <c r="L19" s="29">
        <v>39.41011908820056</v>
      </c>
      <c r="M19" s="39">
        <f t="shared" si="0"/>
        <v>42.719722513590462</v>
      </c>
      <c r="N19" s="37" t="str">
        <f t="shared" si="1"/>
        <v>Unacceptable; Immediate Restoration is Required</v>
      </c>
    </row>
    <row r="20" spans="1:14" ht="16" x14ac:dyDescent="0.2">
      <c r="A20" s="40" t="s">
        <v>217</v>
      </c>
      <c r="B20" s="41" t="s">
        <v>218</v>
      </c>
      <c r="C20" s="37">
        <v>64.400000000000006</v>
      </c>
      <c r="D20" s="37">
        <v>71.2</v>
      </c>
      <c r="E20" s="42">
        <v>60.7</v>
      </c>
      <c r="F20" s="38">
        <v>61.496398790950096</v>
      </c>
      <c r="G20" s="38">
        <v>85.373059488144236</v>
      </c>
      <c r="H20" s="37">
        <v>89.933194287604081</v>
      </c>
      <c r="I20" s="37">
        <v>76.536300878430097</v>
      </c>
      <c r="J20" s="37">
        <v>81.664015515315185</v>
      </c>
      <c r="K20" s="37">
        <v>79.099999999999994</v>
      </c>
      <c r="L20" s="29">
        <v>59.180626971281811</v>
      </c>
      <c r="M20" s="39">
        <f t="shared" si="0"/>
        <v>77.282827530526234</v>
      </c>
      <c r="N20" s="37" t="str">
        <f t="shared" si="1"/>
        <v>Acceptable; Ongoing Protection is Required</v>
      </c>
    </row>
    <row r="21" spans="1:14" ht="16" x14ac:dyDescent="0.2">
      <c r="A21" s="40" t="s">
        <v>219</v>
      </c>
      <c r="B21" s="41" t="s">
        <v>220</v>
      </c>
      <c r="C21" s="37">
        <v>28.4</v>
      </c>
      <c r="D21" s="42">
        <v>53</v>
      </c>
      <c r="E21" s="37">
        <v>40.4</v>
      </c>
      <c r="F21" s="38">
        <v>31.772563855463694</v>
      </c>
      <c r="G21" s="38">
        <v>64.145306567297055</v>
      </c>
      <c r="H21" s="37">
        <v>54.021119808811591</v>
      </c>
      <c r="I21" s="37">
        <v>65.76486258019365</v>
      </c>
      <c r="J21" s="37">
        <v>63.426185417123328</v>
      </c>
      <c r="K21" s="37">
        <v>58.1</v>
      </c>
      <c r="L21" s="29">
        <v>49.618816144031911</v>
      </c>
      <c r="M21" s="39">
        <f t="shared" si="0"/>
        <v>58.186196790032092</v>
      </c>
      <c r="N21" s="37" t="str">
        <f t="shared" si="1"/>
        <v>Unacceptable; Immediate Restoration is Required</v>
      </c>
    </row>
    <row r="22" spans="1:14" ht="16" x14ac:dyDescent="0.2">
      <c r="A22" s="40" t="s">
        <v>221</v>
      </c>
      <c r="B22" s="41" t="s">
        <v>222</v>
      </c>
      <c r="C22" s="37">
        <v>6.8</v>
      </c>
      <c r="D22" s="42">
        <v>9</v>
      </c>
      <c r="E22" s="37">
        <v>28.6</v>
      </c>
      <c r="F22" s="38">
        <v>10.049993804348464</v>
      </c>
      <c r="G22" s="43">
        <v>46.780246813056095</v>
      </c>
      <c r="H22" s="37">
        <v>15.72246273798701</v>
      </c>
      <c r="I22" s="37">
        <v>12.311917239579216</v>
      </c>
      <c r="J22" s="37">
        <v>8.2541748601424665</v>
      </c>
      <c r="K22" s="37">
        <v>33.700000000000003</v>
      </c>
      <c r="L22" s="29">
        <v>16.363716899655849</v>
      </c>
      <c r="M22" s="39">
        <f t="shared" si="0"/>
        <v>17.270454347472906</v>
      </c>
      <c r="N22" s="37" t="str">
        <f t="shared" si="1"/>
        <v>Unacceptable; Immediate Restoration is Required</v>
      </c>
    </row>
    <row r="25" spans="1:14" x14ac:dyDescent="0.15">
      <c r="A25" s="44" t="s">
        <v>479</v>
      </c>
      <c r="B25" s="45"/>
      <c r="C25" s="45"/>
      <c r="D25" s="45"/>
    </row>
    <row r="26" spans="1:14" x14ac:dyDescent="0.15">
      <c r="A26" s="46" t="s">
        <v>480</v>
      </c>
    </row>
    <row r="27" spans="1:14" x14ac:dyDescent="0.15">
      <c r="A27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7"/>
  <sheetViews>
    <sheetView workbookViewId="0">
      <selection activeCell="M8" sqref="M8"/>
    </sheetView>
  </sheetViews>
  <sheetFormatPr baseColWidth="10" defaultColWidth="8.83203125" defaultRowHeight="13" x14ac:dyDescent="0.15"/>
  <cols>
    <col min="1" max="1" width="8.83203125" customWidth="1"/>
    <col min="2" max="2" width="17.1640625" customWidth="1"/>
    <col min="12" max="12" width="17" customWidth="1"/>
    <col min="13" max="13" width="42" style="5" customWidth="1"/>
  </cols>
  <sheetData>
    <row r="1" spans="1:13" ht="15" x14ac:dyDescent="0.2">
      <c r="A1" t="s">
        <v>469</v>
      </c>
      <c r="E1" s="9"/>
    </row>
    <row r="2" spans="1:13" ht="15" x14ac:dyDescent="0.2">
      <c r="E2" s="9" t="s">
        <v>470</v>
      </c>
      <c r="F2" s="10" t="s">
        <v>471</v>
      </c>
    </row>
    <row r="3" spans="1:13" ht="15" x14ac:dyDescent="0.2">
      <c r="E3" s="11" t="s">
        <v>472</v>
      </c>
      <c r="F3" s="12" t="s">
        <v>42</v>
      </c>
    </row>
    <row r="4" spans="1:13" ht="15" x14ac:dyDescent="0.2">
      <c r="E4" s="11" t="s">
        <v>473</v>
      </c>
      <c r="F4" s="12" t="s">
        <v>20</v>
      </c>
    </row>
    <row r="6" spans="1:13" ht="28" x14ac:dyDescent="0.15">
      <c r="A6" s="13" t="s">
        <v>474</v>
      </c>
      <c r="B6" s="13" t="s">
        <v>475</v>
      </c>
      <c r="C6" s="13">
        <v>2013</v>
      </c>
      <c r="D6" s="13">
        <v>2014</v>
      </c>
      <c r="E6" s="13">
        <v>2015</v>
      </c>
      <c r="F6" s="13">
        <v>2016</v>
      </c>
      <c r="G6" s="13">
        <v>2017</v>
      </c>
      <c r="H6" s="13">
        <v>2018</v>
      </c>
      <c r="I6" s="13">
        <v>2019</v>
      </c>
      <c r="J6" s="13">
        <v>2020</v>
      </c>
      <c r="K6" s="13">
        <v>2021</v>
      </c>
      <c r="L6" s="14" t="s">
        <v>476</v>
      </c>
      <c r="M6" s="15" t="s">
        <v>477</v>
      </c>
    </row>
    <row r="7" spans="1:13" ht="16" x14ac:dyDescent="0.2">
      <c r="A7" s="16" t="s">
        <v>339</v>
      </c>
      <c r="B7" s="17" t="s">
        <v>340</v>
      </c>
      <c r="C7" s="18">
        <v>58.3</v>
      </c>
      <c r="D7" s="18">
        <v>60.3</v>
      </c>
      <c r="E7" s="18">
        <v>48.8</v>
      </c>
      <c r="F7" s="19">
        <v>47.001219942502225</v>
      </c>
      <c r="G7" s="19">
        <v>63.24175987627649</v>
      </c>
      <c r="H7" s="18">
        <v>57.075056138900052</v>
      </c>
      <c r="I7" s="18">
        <v>49.712166468911008</v>
      </c>
      <c r="J7" s="18">
        <v>53.062776591941848</v>
      </c>
      <c r="K7" s="18">
        <v>53.1</v>
      </c>
      <c r="L7" s="25">
        <f>AVERAGE(G7:K7)</f>
        <v>55.238351815205888</v>
      </c>
      <c r="M7" s="20" t="str">
        <f>IF(K7&gt;65,"Acceptable; Ongoing Protection is Required", "Unacceptable; Immediate Restoration is Required")</f>
        <v>Unacceptable; Immediate Restoration is Required</v>
      </c>
    </row>
    <row r="8" spans="1:13" ht="16" x14ac:dyDescent="0.2">
      <c r="A8" s="16" t="s">
        <v>337</v>
      </c>
      <c r="B8" s="17" t="s">
        <v>341</v>
      </c>
      <c r="C8" s="18">
        <v>57.8</v>
      </c>
      <c r="D8" s="18">
        <v>82.5</v>
      </c>
      <c r="E8" s="18">
        <v>88.3</v>
      </c>
      <c r="F8" s="19">
        <v>72.023139880166553</v>
      </c>
      <c r="G8" s="19">
        <v>75.455067608524701</v>
      </c>
      <c r="H8" s="18">
        <v>82.423282775733441</v>
      </c>
      <c r="I8" s="18">
        <v>67.261087551047723</v>
      </c>
      <c r="J8" s="18">
        <v>56.660065140656023</v>
      </c>
      <c r="K8" s="18">
        <v>66.3</v>
      </c>
      <c r="L8" s="25">
        <f t="shared" ref="L8:L22" si="0">AVERAGE(G8:K8)</f>
        <v>69.619900615192378</v>
      </c>
      <c r="M8" s="20" t="str">
        <f t="shared" ref="M8:M22" si="1">IF(K8&gt;65,"Acceptable; Ongoing Protection is Required", "Unacceptable; Immediate Restoration is Required")</f>
        <v>Acceptable; Ongoing Protection is Required</v>
      </c>
    </row>
    <row r="9" spans="1:13" ht="16" x14ac:dyDescent="0.2">
      <c r="A9" s="16" t="s">
        <v>342</v>
      </c>
      <c r="B9" s="17" t="s">
        <v>343</v>
      </c>
      <c r="C9" s="18">
        <v>62.8</v>
      </c>
      <c r="D9" s="18">
        <v>72.400000000000006</v>
      </c>
      <c r="E9" s="18">
        <v>80.7</v>
      </c>
      <c r="F9" s="19">
        <v>78.354991977153048</v>
      </c>
      <c r="G9" s="19">
        <v>72.171661515025065</v>
      </c>
      <c r="H9" s="18">
        <v>79.334363883449811</v>
      </c>
      <c r="I9" s="18">
        <v>79.56609355639452</v>
      </c>
      <c r="J9" s="18">
        <v>76.813684552923036</v>
      </c>
      <c r="K9" s="18">
        <v>79.099999999999994</v>
      </c>
      <c r="L9" s="25">
        <f t="shared" si="0"/>
        <v>77.397160701558477</v>
      </c>
      <c r="M9" s="20" t="str">
        <f t="shared" si="1"/>
        <v>Acceptable; Ongoing Protection is Required</v>
      </c>
    </row>
    <row r="10" spans="1:13" ht="16" x14ac:dyDescent="0.2">
      <c r="A10" s="16" t="s">
        <v>344</v>
      </c>
      <c r="B10" s="17" t="s">
        <v>345</v>
      </c>
      <c r="C10" s="18">
        <v>66.900000000000006</v>
      </c>
      <c r="D10" s="18">
        <v>78.2</v>
      </c>
      <c r="E10" s="18">
        <v>62.4</v>
      </c>
      <c r="F10" s="19">
        <v>74.262962585546944</v>
      </c>
      <c r="G10" s="19">
        <v>72.993161875116002</v>
      </c>
      <c r="H10" s="18">
        <v>79.745451101266667</v>
      </c>
      <c r="I10" s="18">
        <v>74.275651149179822</v>
      </c>
      <c r="J10" s="18">
        <v>83.102707086927481</v>
      </c>
      <c r="K10" s="18">
        <v>93</v>
      </c>
      <c r="L10" s="25">
        <f t="shared" si="0"/>
        <v>80.623394242497994</v>
      </c>
      <c r="M10" s="20" t="str">
        <f t="shared" si="1"/>
        <v>Acceptable; Ongoing Protection is Required</v>
      </c>
    </row>
    <row r="11" spans="1:13" ht="16" x14ac:dyDescent="0.2">
      <c r="A11" s="16" t="s">
        <v>346</v>
      </c>
      <c r="B11" s="17" t="s">
        <v>347</v>
      </c>
      <c r="C11" s="18">
        <v>67.3</v>
      </c>
      <c r="D11" s="18">
        <v>75.599999999999994</v>
      </c>
      <c r="E11" s="18">
        <v>68.099999999999994</v>
      </c>
      <c r="F11" s="19">
        <v>62.098295395686364</v>
      </c>
      <c r="G11" s="19">
        <v>71.259716974706308</v>
      </c>
      <c r="H11" s="18">
        <v>57.430579443211514</v>
      </c>
      <c r="I11" s="18">
        <v>58.944097733297973</v>
      </c>
      <c r="J11" s="18">
        <v>67.803951350450461</v>
      </c>
      <c r="K11" s="18">
        <v>70.7</v>
      </c>
      <c r="L11" s="25">
        <f t="shared" si="0"/>
        <v>65.227669100333259</v>
      </c>
      <c r="M11" s="20" t="str">
        <f t="shared" si="1"/>
        <v>Acceptable; Ongoing Protection is Required</v>
      </c>
    </row>
    <row r="12" spans="1:13" ht="16" x14ac:dyDescent="0.2">
      <c r="A12" s="16" t="s">
        <v>338</v>
      </c>
      <c r="B12" s="17" t="s">
        <v>348</v>
      </c>
      <c r="C12" s="18">
        <v>64.599999999999994</v>
      </c>
      <c r="D12" s="18">
        <v>72.900000000000006</v>
      </c>
      <c r="E12" s="18">
        <v>75.400000000000006</v>
      </c>
      <c r="F12" s="19">
        <v>56.561451329038889</v>
      </c>
      <c r="G12" s="19">
        <v>72.944028671721071</v>
      </c>
      <c r="H12" s="18">
        <v>66.987156147142315</v>
      </c>
      <c r="I12" s="18">
        <v>66.424958068889822</v>
      </c>
      <c r="J12" s="18">
        <v>70.949059162389659</v>
      </c>
      <c r="K12" s="18">
        <v>78.2</v>
      </c>
      <c r="L12" s="25">
        <f t="shared" si="0"/>
        <v>71.10104041002856</v>
      </c>
      <c r="M12" s="20" t="str">
        <f t="shared" si="1"/>
        <v>Acceptable; Ongoing Protection is Required</v>
      </c>
    </row>
    <row r="13" spans="1:13" ht="16" x14ac:dyDescent="0.2">
      <c r="A13" s="16" t="s">
        <v>179</v>
      </c>
      <c r="B13" s="17" t="s">
        <v>180</v>
      </c>
      <c r="C13" s="18">
        <v>84.9</v>
      </c>
      <c r="D13" s="18">
        <v>87.6</v>
      </c>
      <c r="E13" s="18">
        <v>84.3</v>
      </c>
      <c r="F13" s="19">
        <v>84.128950064078808</v>
      </c>
      <c r="G13" s="19">
        <v>89.228558448242183</v>
      </c>
      <c r="H13" s="18">
        <v>99.0535657153698</v>
      </c>
      <c r="I13" s="18">
        <v>96.962430127975523</v>
      </c>
      <c r="J13" s="18">
        <v>98.878759894066405</v>
      </c>
      <c r="K13" s="18">
        <v>97.5</v>
      </c>
      <c r="L13" s="25">
        <f t="shared" si="0"/>
        <v>96.324662837130788</v>
      </c>
      <c r="M13" s="20" t="str">
        <f t="shared" si="1"/>
        <v>Acceptable; Ongoing Protection is Required</v>
      </c>
    </row>
    <row r="14" spans="1:13" ht="16" x14ac:dyDescent="0.2">
      <c r="A14" s="16" t="s">
        <v>349</v>
      </c>
      <c r="B14" s="17" t="s">
        <v>350</v>
      </c>
      <c r="C14" s="18">
        <v>34.4</v>
      </c>
      <c r="D14" s="18">
        <v>31.4</v>
      </c>
      <c r="E14" s="18">
        <v>34</v>
      </c>
      <c r="F14" s="19">
        <v>35.868955531153674</v>
      </c>
      <c r="G14" s="19">
        <v>29.061961383246306</v>
      </c>
      <c r="H14" s="18">
        <v>45.27692621452546</v>
      </c>
      <c r="I14" s="18">
        <v>34.343143070936172</v>
      </c>
      <c r="J14" s="18">
        <v>42.675081024125475</v>
      </c>
      <c r="K14" s="18">
        <v>25.9</v>
      </c>
      <c r="L14" s="25">
        <f t="shared" si="0"/>
        <v>35.451422338566687</v>
      </c>
      <c r="M14" s="20" t="str">
        <f t="shared" si="1"/>
        <v>Unacceptable; Immediate Restoration is Required</v>
      </c>
    </row>
    <row r="15" spans="1:13" ht="16" x14ac:dyDescent="0.2">
      <c r="A15" s="16" t="s">
        <v>355</v>
      </c>
      <c r="B15" s="17" t="s">
        <v>356</v>
      </c>
      <c r="C15" s="18">
        <v>23.5</v>
      </c>
      <c r="D15" s="18">
        <v>36</v>
      </c>
      <c r="E15" s="18">
        <v>30.4</v>
      </c>
      <c r="F15" s="19">
        <v>49.038799020742452</v>
      </c>
      <c r="G15" s="19">
        <v>48.959075755324868</v>
      </c>
      <c r="H15" s="18">
        <v>36.612913046685193</v>
      </c>
      <c r="I15" s="18">
        <v>29.760652196841249</v>
      </c>
      <c r="J15" s="18">
        <v>46.497400077836161</v>
      </c>
      <c r="K15" s="18">
        <v>46</v>
      </c>
      <c r="L15" s="25">
        <f t="shared" si="0"/>
        <v>41.56600821533749</v>
      </c>
      <c r="M15" s="20" t="str">
        <f t="shared" si="1"/>
        <v>Unacceptable; Immediate Restoration is Required</v>
      </c>
    </row>
    <row r="16" spans="1:13" ht="16" x14ac:dyDescent="0.2">
      <c r="A16" s="16" t="s">
        <v>351</v>
      </c>
      <c r="B16" s="17" t="s">
        <v>352</v>
      </c>
      <c r="C16" s="18">
        <v>20</v>
      </c>
      <c r="D16" s="18">
        <v>20.8</v>
      </c>
      <c r="E16" s="18">
        <v>23.2</v>
      </c>
      <c r="F16" s="19">
        <v>21.870457526124678</v>
      </c>
      <c r="G16" s="19">
        <v>23.008972117714769</v>
      </c>
      <c r="H16" s="18">
        <v>25.759124662538291</v>
      </c>
      <c r="I16" s="18">
        <v>25.413118547194252</v>
      </c>
      <c r="J16" s="18">
        <v>21.270392505505622</v>
      </c>
      <c r="K16" s="18">
        <v>35.5</v>
      </c>
      <c r="L16" s="25">
        <f t="shared" si="0"/>
        <v>26.19032156659059</v>
      </c>
      <c r="M16" s="20" t="str">
        <f t="shared" si="1"/>
        <v>Unacceptable; Immediate Restoration is Required</v>
      </c>
    </row>
    <row r="17" spans="1:13" ht="16" x14ac:dyDescent="0.2">
      <c r="A17" s="21" t="s">
        <v>478</v>
      </c>
      <c r="B17" s="22" t="s">
        <v>262</v>
      </c>
      <c r="C17" s="18">
        <v>38.9</v>
      </c>
      <c r="D17" s="18">
        <v>59.1</v>
      </c>
      <c r="E17" s="23">
        <v>72.5</v>
      </c>
      <c r="F17" s="19">
        <v>63.54561982999244</v>
      </c>
      <c r="G17" s="19">
        <v>76.691412139783239</v>
      </c>
      <c r="H17" s="23">
        <v>73.142885246279036</v>
      </c>
      <c r="I17" s="18">
        <v>84.591796225930452</v>
      </c>
      <c r="J17" s="18">
        <v>79.69629145892597</v>
      </c>
      <c r="K17" s="18">
        <v>78.2</v>
      </c>
      <c r="L17" s="25">
        <f t="shared" si="0"/>
        <v>78.464477014183728</v>
      </c>
      <c r="M17" s="20" t="str">
        <f t="shared" si="1"/>
        <v>Acceptable; Ongoing Protection is Required</v>
      </c>
    </row>
    <row r="18" spans="1:13" ht="16" x14ac:dyDescent="0.2">
      <c r="A18" s="16" t="s">
        <v>212</v>
      </c>
      <c r="B18" s="17" t="s">
        <v>213</v>
      </c>
      <c r="C18" s="18">
        <v>84.7</v>
      </c>
      <c r="D18" s="18">
        <v>66.3</v>
      </c>
      <c r="E18" s="18">
        <v>76.8</v>
      </c>
      <c r="F18" s="19">
        <v>87.159762104175627</v>
      </c>
      <c r="G18" s="19">
        <v>80.538138925369907</v>
      </c>
      <c r="H18" s="18">
        <v>90.899245253008843</v>
      </c>
      <c r="I18" s="18">
        <v>80.073763200310054</v>
      </c>
      <c r="J18" s="18">
        <v>86.524741247795376</v>
      </c>
      <c r="K18" s="18">
        <v>70.3</v>
      </c>
      <c r="L18" s="25">
        <f t="shared" si="0"/>
        <v>81.667177725296838</v>
      </c>
      <c r="M18" s="20" t="str">
        <f t="shared" si="1"/>
        <v>Acceptable; Ongoing Protection is Required</v>
      </c>
    </row>
    <row r="19" spans="1:13" ht="16" x14ac:dyDescent="0.2">
      <c r="A19" s="21" t="s">
        <v>215</v>
      </c>
      <c r="B19" s="22" t="s">
        <v>216</v>
      </c>
      <c r="C19" s="18">
        <v>49.6</v>
      </c>
      <c r="D19" s="18">
        <v>64.400000000000006</v>
      </c>
      <c r="E19" s="23">
        <v>54.3</v>
      </c>
      <c r="F19" s="19">
        <v>45.550333347522432</v>
      </c>
      <c r="G19" s="19">
        <v>63.109382740291075</v>
      </c>
      <c r="H19" s="18">
        <v>46.925439642797883</v>
      </c>
      <c r="I19" s="18">
        <v>32.572016863598996</v>
      </c>
      <c r="J19" s="18">
        <v>42.391036973354893</v>
      </c>
      <c r="K19" s="18">
        <v>52.3</v>
      </c>
      <c r="L19" s="25">
        <f t="shared" si="0"/>
        <v>47.459575244008569</v>
      </c>
      <c r="M19" s="20" t="str">
        <f t="shared" si="1"/>
        <v>Unacceptable; Immediate Restoration is Required</v>
      </c>
    </row>
    <row r="20" spans="1:13" ht="16" x14ac:dyDescent="0.2">
      <c r="A20" s="21" t="s">
        <v>217</v>
      </c>
      <c r="B20" s="22" t="s">
        <v>218</v>
      </c>
      <c r="C20" s="18">
        <v>64.400000000000006</v>
      </c>
      <c r="D20" s="18">
        <v>71.2</v>
      </c>
      <c r="E20" s="23">
        <v>60.7</v>
      </c>
      <c r="F20" s="19">
        <v>61.496398790950096</v>
      </c>
      <c r="G20" s="19">
        <v>85.373059488144236</v>
      </c>
      <c r="H20" s="18">
        <v>89.933194287604081</v>
      </c>
      <c r="I20" s="18">
        <v>76.536300878430097</v>
      </c>
      <c r="J20" s="18">
        <v>81.664015515315185</v>
      </c>
      <c r="K20" s="18">
        <v>79.099999999999994</v>
      </c>
      <c r="L20" s="25">
        <f t="shared" si="0"/>
        <v>82.521314033898719</v>
      </c>
      <c r="M20" s="20" t="str">
        <f t="shared" si="1"/>
        <v>Acceptable; Ongoing Protection is Required</v>
      </c>
    </row>
    <row r="21" spans="1:13" ht="16" x14ac:dyDescent="0.2">
      <c r="A21" s="21" t="s">
        <v>219</v>
      </c>
      <c r="B21" s="22" t="s">
        <v>220</v>
      </c>
      <c r="C21" s="18">
        <v>28.4</v>
      </c>
      <c r="D21" s="23">
        <v>53</v>
      </c>
      <c r="E21" s="18">
        <v>40.4</v>
      </c>
      <c r="F21" s="19">
        <v>31.772563855463694</v>
      </c>
      <c r="G21" s="19">
        <v>64.145306567297055</v>
      </c>
      <c r="H21" s="18">
        <v>54.021119808811591</v>
      </c>
      <c r="I21" s="18">
        <v>65.76486258019365</v>
      </c>
      <c r="J21" s="18">
        <v>63.426185417123328</v>
      </c>
      <c r="K21" s="18">
        <v>58.1</v>
      </c>
      <c r="L21" s="25">
        <f t="shared" si="0"/>
        <v>61.091494874685125</v>
      </c>
      <c r="M21" s="20" t="str">
        <f t="shared" si="1"/>
        <v>Unacceptable; Immediate Restoration is Required</v>
      </c>
    </row>
    <row r="22" spans="1:13" ht="16" x14ac:dyDescent="0.2">
      <c r="A22" s="21" t="s">
        <v>221</v>
      </c>
      <c r="B22" s="22" t="s">
        <v>222</v>
      </c>
      <c r="C22" s="18">
        <v>6.8</v>
      </c>
      <c r="D22" s="23">
        <v>9</v>
      </c>
      <c r="E22" s="18">
        <v>28.6</v>
      </c>
      <c r="F22" s="19">
        <v>10.049993804348464</v>
      </c>
      <c r="G22" s="24">
        <v>46.780246813056095</v>
      </c>
      <c r="H22" s="18">
        <v>15.72246273798701</v>
      </c>
      <c r="I22" s="18">
        <v>12.311917239579216</v>
      </c>
      <c r="J22" s="18">
        <v>8.2541748601424665</v>
      </c>
      <c r="K22" s="18">
        <v>33.700000000000003</v>
      </c>
      <c r="L22" s="25">
        <f t="shared" si="0"/>
        <v>23.353760330152959</v>
      </c>
      <c r="M22" s="20" t="str">
        <f t="shared" si="1"/>
        <v>Unacceptable; Immediate Restoration is Required</v>
      </c>
    </row>
    <row r="25" spans="1:13" x14ac:dyDescent="0.15">
      <c r="A25" s="6" t="s">
        <v>479</v>
      </c>
      <c r="B25" s="7"/>
      <c r="C25" s="7"/>
      <c r="D25" s="7"/>
    </row>
    <row r="26" spans="1:13" x14ac:dyDescent="0.15">
      <c r="A26" s="8" t="s">
        <v>480</v>
      </c>
    </row>
    <row r="27" spans="1:13" x14ac:dyDescent="0.15">
      <c r="A27" s="4" t="s">
        <v>481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7"/>
  <sheetViews>
    <sheetView workbookViewId="0">
      <selection activeCell="G25" sqref="G25"/>
    </sheetView>
  </sheetViews>
  <sheetFormatPr baseColWidth="10" defaultColWidth="8.83203125" defaultRowHeight="13" x14ac:dyDescent="0.15"/>
  <sheetData>
    <row r="1" spans="1:4" x14ac:dyDescent="0.15">
      <c r="A1" s="3" t="s">
        <v>474</v>
      </c>
      <c r="B1" s="3" t="s">
        <v>475</v>
      </c>
    </row>
    <row r="2" spans="1:4" ht="16" x14ac:dyDescent="0.2">
      <c r="A2" s="1" t="s">
        <v>339</v>
      </c>
      <c r="B2" s="2" t="s">
        <v>340</v>
      </c>
      <c r="C2">
        <v>41.680333330000003</v>
      </c>
      <c r="D2">
        <v>-69.966849999999994</v>
      </c>
    </row>
    <row r="3" spans="1:4" ht="16" x14ac:dyDescent="0.2">
      <c r="A3" s="1" t="s">
        <v>337</v>
      </c>
      <c r="B3" s="2" t="s">
        <v>341</v>
      </c>
      <c r="C3">
        <v>41.679983329999999</v>
      </c>
      <c r="D3">
        <v>-69.973183329999998</v>
      </c>
    </row>
    <row r="4" spans="1:4" ht="16" x14ac:dyDescent="0.2">
      <c r="A4" s="1" t="s">
        <v>342</v>
      </c>
      <c r="B4" s="2" t="s">
        <v>343</v>
      </c>
      <c r="C4">
        <v>41.664549999999998</v>
      </c>
      <c r="D4">
        <v>-69.972333329999998</v>
      </c>
    </row>
    <row r="5" spans="1:4" ht="16" x14ac:dyDescent="0.2">
      <c r="A5" s="1" t="s">
        <v>344</v>
      </c>
      <c r="B5" s="2" t="s">
        <v>345</v>
      </c>
      <c r="C5">
        <v>41.6661</v>
      </c>
      <c r="D5">
        <v>-69.964349999999996</v>
      </c>
    </row>
    <row r="6" spans="1:4" ht="16" x14ac:dyDescent="0.2">
      <c r="A6" s="1" t="s">
        <v>346</v>
      </c>
      <c r="B6" s="2" t="s">
        <v>347</v>
      </c>
      <c r="C6">
        <v>41.674916670000002</v>
      </c>
      <c r="D6">
        <v>-69.955433330000005</v>
      </c>
    </row>
    <row r="7" spans="1:4" ht="16" x14ac:dyDescent="0.2">
      <c r="A7" s="1" t="s">
        <v>338</v>
      </c>
      <c r="B7" s="2" t="s">
        <v>348</v>
      </c>
      <c r="C7">
        <v>41.671516670000003</v>
      </c>
      <c r="D7">
        <v>-69.961183329999997</v>
      </c>
    </row>
    <row r="8" spans="1:4" ht="16" x14ac:dyDescent="0.2">
      <c r="A8" s="1" t="s">
        <v>179</v>
      </c>
      <c r="B8" s="2" t="s">
        <v>180</v>
      </c>
      <c r="C8">
        <v>41.652799999999999</v>
      </c>
      <c r="D8">
        <v>-69.999416670000002</v>
      </c>
    </row>
    <row r="9" spans="1:4" ht="16" x14ac:dyDescent="0.2">
      <c r="A9" s="1" t="s">
        <v>349</v>
      </c>
      <c r="B9" s="2" t="s">
        <v>350</v>
      </c>
      <c r="C9">
        <v>41.674500000000002</v>
      </c>
      <c r="D9">
        <v>-69.999166669999994</v>
      </c>
    </row>
    <row r="10" spans="1:4" ht="16" x14ac:dyDescent="0.2">
      <c r="A10" s="1" t="s">
        <v>355</v>
      </c>
      <c r="B10" s="2" t="s">
        <v>356</v>
      </c>
      <c r="C10">
        <v>41.677500000000002</v>
      </c>
      <c r="D10">
        <v>-70.017499999999998</v>
      </c>
    </row>
    <row r="11" spans="1:4" ht="16" x14ac:dyDescent="0.2">
      <c r="A11" s="1" t="s">
        <v>351</v>
      </c>
      <c r="B11" s="2" t="s">
        <v>352</v>
      </c>
      <c r="C11">
        <v>41.672166670000003</v>
      </c>
      <c r="D11">
        <v>-70.006166669999999</v>
      </c>
    </row>
    <row r="12" spans="1:4" ht="16" x14ac:dyDescent="0.2">
      <c r="A12" s="1" t="s">
        <v>478</v>
      </c>
      <c r="B12" s="2" t="s">
        <v>262</v>
      </c>
      <c r="C12">
        <v>41.706650000000003</v>
      </c>
      <c r="D12">
        <v>-69.973716670000002</v>
      </c>
    </row>
    <row r="13" spans="1:4" ht="16" x14ac:dyDescent="0.2">
      <c r="A13" s="1" t="s">
        <v>212</v>
      </c>
      <c r="B13" s="2" t="s">
        <v>213</v>
      </c>
      <c r="C13">
        <v>41.692333329999997</v>
      </c>
      <c r="D13">
        <v>-69.9392</v>
      </c>
    </row>
    <row r="14" spans="1:4" ht="16" x14ac:dyDescent="0.2">
      <c r="A14" s="1" t="s">
        <v>215</v>
      </c>
      <c r="B14" s="2" t="s">
        <v>216</v>
      </c>
      <c r="C14">
        <v>41.707983329999998</v>
      </c>
      <c r="D14">
        <v>-69.982616669999999</v>
      </c>
    </row>
    <row r="15" spans="1:4" ht="16" x14ac:dyDescent="0.2">
      <c r="A15" s="1" t="s">
        <v>217</v>
      </c>
      <c r="B15" s="2" t="s">
        <v>218</v>
      </c>
      <c r="C15">
        <v>41.714966670000003</v>
      </c>
      <c r="D15">
        <v>-69.976583329999997</v>
      </c>
    </row>
    <row r="16" spans="1:4" ht="16" x14ac:dyDescent="0.2">
      <c r="A16" s="1" t="s">
        <v>219</v>
      </c>
      <c r="B16" s="2" t="s">
        <v>220</v>
      </c>
      <c r="C16">
        <v>41.711166669999997</v>
      </c>
      <c r="D16">
        <v>-69.996666669999996</v>
      </c>
    </row>
    <row r="17" spans="1:4" ht="16" x14ac:dyDescent="0.2">
      <c r="A17" s="1" t="s">
        <v>221</v>
      </c>
      <c r="B17" s="2" t="s">
        <v>222</v>
      </c>
      <c r="C17">
        <v>41.70481667</v>
      </c>
      <c r="D17">
        <v>-70.007666670000006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F2B5A99C7764A954F99BC5B462DB4" ma:contentTypeVersion="16" ma:contentTypeDescription="Create a new document." ma:contentTypeScope="" ma:versionID="8c690a37732b1329c2a46d38a8e06934">
  <xsd:schema xmlns:xsd="http://www.w3.org/2001/XMLSchema" xmlns:xs="http://www.w3.org/2001/XMLSchema" xmlns:p="http://schemas.microsoft.com/office/2006/metadata/properties" xmlns:ns2="5e68834b-06d1-4875-8148-3c25d087b31a" xmlns:ns3="4e1d08b5-d781-4b6f-baba-8db2e2a899b1" targetNamespace="http://schemas.microsoft.com/office/2006/metadata/properties" ma:root="true" ma:fieldsID="db49fb0966fa52726ba4df949e00a778" ns2:_="" ns3:_="">
    <xsd:import namespace="5e68834b-06d1-4875-8148-3c25d087b31a"/>
    <xsd:import namespace="4e1d08b5-d781-4b6f-baba-8db2e2a89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8834b-06d1-4875-8148-3c25d087b3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82b08e0-afd2-4516-a7d3-7205bbf190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d08b5-d781-4b6f-baba-8db2e2a899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63daf0-880e-4bc0-8188-7f41a57f643d}" ma:internalName="TaxCatchAll" ma:showField="CatchAllData" ma:web="4e1d08b5-d781-4b6f-baba-8db2e2a899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68834b-06d1-4875-8148-3c25d087b31a">
      <Terms xmlns="http://schemas.microsoft.com/office/infopath/2007/PartnerControls"/>
    </lcf76f155ced4ddcb4097134ff3c332f>
    <TaxCatchAll xmlns="4e1d08b5-d781-4b6f-baba-8db2e2a899b1" xsi:nil="true"/>
  </documentManagement>
</p:properties>
</file>

<file path=customXml/itemProps1.xml><?xml version="1.0" encoding="utf-8"?>
<ds:datastoreItem xmlns:ds="http://schemas.openxmlformats.org/officeDocument/2006/customXml" ds:itemID="{C68F57AA-CF17-4DC2-90D9-FE6C259644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8834b-06d1-4875-8148-3c25d087b31a"/>
    <ds:schemaRef ds:uri="4e1d08b5-d781-4b6f-baba-8db2e2a89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28C9B7-7B5A-43FA-9751-C726748871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A6A091-A9CC-4579-88D0-A5724540E105}">
  <ds:schemaRefs>
    <ds:schemaRef ds:uri="http://schemas.microsoft.com/office/2006/metadata/properties"/>
    <ds:schemaRef ds:uri="http://schemas.microsoft.com/office/infopath/2007/PartnerControls"/>
    <ds:schemaRef ds:uri="5e68834b-06d1-4875-8148-3c25d087b31a"/>
    <ds:schemaRef ds:uri="4e1d08b5-d781-4b6f-baba-8db2e2a899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- Capewide</vt:lpstr>
      <vt:lpstr>Embayment Status - Capewide</vt:lpstr>
      <vt:lpstr>Station Status - Capewide</vt:lpstr>
      <vt:lpstr>2023 Scores and Grades</vt:lpstr>
      <vt:lpstr>2022 Scores and Grades</vt:lpstr>
      <vt:lpstr>LatLong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Griscom</dc:creator>
  <cp:keywords/>
  <dc:description/>
  <cp:lastModifiedBy>Jo Ann Muramoto</cp:lastModifiedBy>
  <cp:revision/>
  <dcterms:created xsi:type="dcterms:W3CDTF">2001-03-14T15:24:26Z</dcterms:created>
  <dcterms:modified xsi:type="dcterms:W3CDTF">2023-12-03T15:44:03Z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0x0101004EDF2B5A99C7764A954F99BC5B462DB4</vt:lpwstr>
  </property>
  <property fmtid="{D5CDD505-2E9C-101B-9397-08002B2CF9AE}" pid="3" name="MediaServiceImageTags">
    <vt:lpwstr/>
  </property>
</Properties>
</file>